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KAPAK" sheetId="1" state="visible" r:id="rId1"/>
    <sheet xmlns:r="http://schemas.openxmlformats.org/officeDocument/2006/relationships" name="01_DENKLESTIRME" sheetId="2" state="visible" r:id="rId2"/>
    <sheet xmlns:r="http://schemas.openxmlformats.org/officeDocument/2006/relationships" name="02_TELAFI" sheetId="3" state="visible" r:id="rId3"/>
    <sheet xmlns:r="http://schemas.openxmlformats.org/officeDocument/2006/relationships" name="KONTROL" sheetId="4" state="visible" r:id="rId4"/>
    <sheet xmlns:r="http://schemas.openxmlformats.org/officeDocument/2006/relationships" name="LISTELER" sheetId="5" state="visible" r:id="rId5"/>
  </sheets>
  <definedNames>
    <definedName name="_xlnm._FilterDatabase" localSheetId="1" hidden="1">'01_DENKLESTIRME'!$A$10:$AB$51</definedName>
    <definedName name="_xlnm.Print_Titles" localSheetId="1">'01_DENKLESTIRME'!$1:$2</definedName>
    <definedName name="_xlnm._FilterDatabase" localSheetId="2" hidden="1">'02_TELAFI'!$A$9:$T$50</definedName>
    <definedName name="_xlnm.Print_Titles" localSheetId="2">'02_TELAFI'!$1:$2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4">
    <font>
      <name val="Calibri"/>
      <family val="2"/>
      <color theme="1"/>
      <sz val="11"/>
      <scheme val="minor"/>
    </font>
    <font>
      <name val="Arial"/>
      <b val="1"/>
      <color rgb="00FFFFFF"/>
      <sz val="9"/>
    </font>
    <font>
      <name val="Arial"/>
      <b val="1"/>
      <color rgb="00FFFFFF"/>
      <sz val="8"/>
    </font>
    <font>
      <name val="Arial"/>
      <color rgb="00141414"/>
      <sz val="9"/>
    </font>
    <font>
      <name val="Arial"/>
      <b val="1"/>
      <color rgb="00FFFFFF"/>
      <sz val="12"/>
    </font>
    <font>
      <name val="Arial"/>
      <b val="1"/>
      <color rgb="004A4643"/>
      <sz val="8"/>
    </font>
    <font>
      <name val="Arial"/>
      <b val="1"/>
      <color rgb="00141414"/>
      <sz val="10"/>
    </font>
    <font>
      <name val="Arial"/>
      <i val="1"/>
      <color rgb="00E9E1D2"/>
      <sz val="7"/>
    </font>
    <font>
      <name val="Arial"/>
      <color rgb="008A847C"/>
      <sz val="8"/>
    </font>
    <font>
      <name val="Arial"/>
      <color rgb="004A4643"/>
      <sz val="9"/>
    </font>
    <font>
      <name val="Arial"/>
      <b val="1"/>
      <color rgb="00141414"/>
      <sz val="9"/>
    </font>
    <font>
      <name val="Arial"/>
      <b val="1"/>
      <color rgb="004A4643"/>
      <sz val="9"/>
    </font>
    <font>
      <name val="Arial"/>
      <color rgb="00141414"/>
      <sz val="8"/>
    </font>
    <font>
      <name val="Arial"/>
      <i val="1"/>
      <color rgb="008A847C"/>
      <sz val="8"/>
    </font>
    <font>
      <name val="Arial"/>
      <b val="1"/>
      <color rgb="00E0040C"/>
      <sz val="9"/>
    </font>
    <font>
      <name val="Arial"/>
      <b val="1"/>
      <color rgb="00FFFFFF"/>
      <sz val="11"/>
    </font>
    <font>
      <name val="Arial"/>
      <i val="1"/>
      <color rgb="004A4643"/>
      <sz val="9"/>
    </font>
    <font>
      <name val="Arial"/>
      <b val="1"/>
      <color rgb="00FFFFFF"/>
      <sz val="10"/>
    </font>
    <font>
      <name val="Arial"/>
      <b val="1"/>
      <color rgb="00E9E1D2"/>
      <sz val="8"/>
    </font>
    <font>
      <name val="Arial"/>
      <b val="1"/>
      <color rgb="00E0040C"/>
      <sz val="26"/>
    </font>
    <font>
      <name val="Arial"/>
      <b val="1"/>
      <color rgb="00141414"/>
      <sz val="14"/>
    </font>
    <font>
      <name val="Arial"/>
      <i val="1"/>
      <color rgb="004A4643"/>
      <sz val="11"/>
    </font>
    <font>
      <name val="Arial"/>
      <i val="1"/>
      <color rgb="008A847C"/>
      <sz val="9"/>
    </font>
    <font>
      <name val="Arial"/>
      <b val="1"/>
      <color rgb="00E0040C"/>
      <sz val="8"/>
    </font>
  </fonts>
  <fills count="8">
    <fill>
      <patternFill/>
    </fill>
    <fill>
      <patternFill patternType="gray125"/>
    </fill>
    <fill>
      <patternFill patternType="solid">
        <fgColor rgb="00141414"/>
        <bgColor rgb="00141414"/>
      </patternFill>
    </fill>
    <fill>
      <patternFill patternType="solid">
        <fgColor rgb="002E2B29"/>
        <bgColor rgb="002E2B29"/>
      </patternFill>
    </fill>
    <fill>
      <patternFill patternType="solid">
        <fgColor rgb="00FFFFFF"/>
        <bgColor rgb="00FFFFFF"/>
      </patternFill>
    </fill>
    <fill>
      <patternFill patternType="solid">
        <fgColor rgb="00E0040C"/>
        <bgColor rgb="00E0040C"/>
      </patternFill>
    </fill>
    <fill>
      <patternFill patternType="solid">
        <fgColor rgb="00F1EBDF"/>
        <bgColor rgb="00F1EBDF"/>
      </patternFill>
    </fill>
    <fill>
      <patternFill patternType="solid">
        <fgColor rgb="001E7B4F"/>
        <bgColor rgb="001E7B4F"/>
      </patternFill>
    </fill>
  </fills>
  <borders count="2">
    <border>
      <left/>
      <right/>
      <top/>
      <bottom/>
      <diagonal/>
    </border>
    <border>
      <left style="thin">
        <color rgb="00C9C0B0"/>
      </left>
      <right style="thin">
        <color rgb="00C9C0B0"/>
      </right>
      <top style="thin">
        <color rgb="00C9C0B0"/>
      </top>
      <bottom style="thin">
        <color rgb="00C9C0B0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5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18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9" fillId="0" borderId="0" applyAlignment="1" pivotButton="0" quotePrefix="0" xfId="0">
      <alignment vertical="top" wrapText="1"/>
    </xf>
    <xf numFmtId="0" fontId="22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indent="1"/>
    </xf>
    <xf numFmtId="0" fontId="2" fillId="2" borderId="1" applyAlignment="1" pivotButton="0" quotePrefix="0" xfId="0">
      <alignment horizontal="center"/>
    </xf>
    <xf numFmtId="0" fontId="5" fillId="6" borderId="1" applyAlignment="1" pivotButton="0" quotePrefix="0" xfId="0">
      <alignment vertical="center" wrapText="1" indent="1"/>
    </xf>
    <xf numFmtId="0" fontId="10" fillId="4" borderId="1" applyAlignment="1" pivotButton="0" quotePrefix="0" xfId="0">
      <alignment vertical="center" wrapText="1" indent="1"/>
    </xf>
    <xf numFmtId="0" fontId="9" fillId="4" borderId="1" applyAlignment="1" pivotButton="0" quotePrefix="0" xfId="0">
      <alignment vertical="center" wrapText="1" indent="1"/>
    </xf>
    <xf numFmtId="0" fontId="2" fillId="2" borderId="1" pivotButton="0" quotePrefix="0" xfId="0"/>
    <xf numFmtId="0" fontId="14" fillId="4" borderId="1" applyAlignment="1" pivotButton="0" quotePrefix="0" xfId="0">
      <alignment vertical="center" indent="1"/>
    </xf>
    <xf numFmtId="0" fontId="3" fillId="4" borderId="1" applyAlignment="1" pivotButton="0" quotePrefix="0" xfId="0">
      <alignment vertical="center" wrapText="1" indent="1"/>
    </xf>
    <xf numFmtId="0" fontId="16" fillId="4" borderId="1" applyAlignment="1" pivotButton="0" quotePrefix="0" xfId="0">
      <alignment vertical="center" wrapText="1" indent="1"/>
    </xf>
    <xf numFmtId="0" fontId="14" fillId="4" borderId="1" applyAlignment="1" pivotButton="0" quotePrefix="0" xfId="0">
      <alignment horizontal="center" vertical="top"/>
    </xf>
    <xf numFmtId="0" fontId="3" fillId="4" borderId="1" applyAlignment="1" pivotButton="0" quotePrefix="0" xfId="0">
      <alignment vertical="top" wrapText="1" indent="1"/>
    </xf>
    <xf numFmtId="0" fontId="16" fillId="4" borderId="1" applyAlignment="1" pivotButton="0" quotePrefix="0" xfId="0">
      <alignment vertical="top" wrapText="1" indent="1"/>
    </xf>
    <xf numFmtId="0" fontId="23" fillId="6" borderId="1" applyAlignment="1" pivotButton="0" quotePrefix="0" xfId="0">
      <alignment vertical="top" wrapText="1" indent="1"/>
    </xf>
    <xf numFmtId="0" fontId="3" fillId="6" borderId="1" applyAlignment="1" pivotButton="0" quotePrefix="0" xfId="0">
      <alignment vertical="top" wrapText="1" indent="1"/>
    </xf>
    <xf numFmtId="0" fontId="16" fillId="6" borderId="1" applyAlignment="1" pivotButton="0" quotePrefix="0" xfId="0">
      <alignment vertical="top" wrapText="1" indent="1"/>
    </xf>
    <xf numFmtId="0" fontId="4" fillId="5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 indent="1"/>
    </xf>
    <xf numFmtId="0" fontId="0" fillId="6" borderId="1" pivotButton="0" quotePrefix="0" xfId="0"/>
    <xf numFmtId="49" fontId="3" fillId="4" borderId="1" applyAlignment="1" pivotButton="0" quotePrefix="0" xfId="0">
      <alignment vertical="center" indent="1"/>
    </xf>
    <xf numFmtId="0" fontId="0" fillId="4" borderId="1" pivotButton="0" quotePrefix="0" xfId="0"/>
    <xf numFmtId="164" fontId="3" fillId="4" borderId="1" applyAlignment="1" pivotButton="0" quotePrefix="0" xfId="0">
      <alignment vertical="center" indent="1"/>
    </xf>
    <xf numFmtId="3" fontId="3" fillId="4" borderId="1" applyAlignment="1" pivotButton="0" quotePrefix="0" xfId="0">
      <alignment vertical="center" indent="1"/>
    </xf>
    <xf numFmtId="4" fontId="3" fillId="4" borderId="1" applyAlignment="1" pivotButton="0" quotePrefix="0" xfId="0">
      <alignment vertical="center" indent="1"/>
    </xf>
    <xf numFmtId="0" fontId="6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/>
    </xf>
    <xf numFmtId="49" fontId="3" fillId="4" borderId="1" applyAlignment="1" pivotButton="0" quotePrefix="0" xfId="0">
      <alignment horizontal="left" vertical="center" wrapText="1" indent="1"/>
    </xf>
    <xf numFmtId="49" fontId="3" fillId="4" borderId="1" applyAlignment="1" pivotButton="0" quotePrefix="0" xfId="0">
      <alignment horizontal="left" vertical="center"/>
    </xf>
    <xf numFmtId="4" fontId="3" fillId="4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0" fontId="10" fillId="6" borderId="1" applyAlignment="1" pivotButton="0" quotePrefix="0" xfId="0">
      <alignment vertical="center" wrapText="1" indent="1"/>
    </xf>
    <xf numFmtId="3" fontId="11" fillId="6" borderId="1" applyAlignment="1" pivotButton="0" quotePrefix="0" xfId="0">
      <alignment horizontal="right" vertical="center" indent="1"/>
    </xf>
    <xf numFmtId="4" fontId="11" fillId="6" borderId="1" applyAlignment="1" pivotButton="0" quotePrefix="0" xfId="0">
      <alignment horizontal="right" vertical="center" indent="1"/>
    </xf>
    <xf numFmtId="0" fontId="12" fillId="6" borderId="0" applyAlignment="1" pivotButton="0" quotePrefix="0" xfId="0">
      <alignment vertical="top" wrapText="1" indent="1"/>
    </xf>
    <xf numFmtId="0" fontId="0" fillId="6" borderId="0" pivotButton="0" quotePrefix="0" xfId="0"/>
    <xf numFmtId="0" fontId="13" fillId="0" borderId="0" pivotButton="0" quotePrefix="0" xfId="0"/>
    <xf numFmtId="0" fontId="0" fillId="2" borderId="1" pivotButton="0" quotePrefix="0" xfId="0"/>
    <xf numFmtId="49" fontId="14" fillId="4" borderId="1" applyAlignment="1" pivotButton="0" quotePrefix="0" xfId="0">
      <alignment vertical="center" wrapText="1" indent="1"/>
    </xf>
    <xf numFmtId="0" fontId="0" fillId="0" borderId="1" pivotButton="0" quotePrefix="0" xfId="0"/>
    <xf numFmtId="49" fontId="9" fillId="4" borderId="1" applyAlignment="1" pivotButton="0" quotePrefix="0" xfId="0">
      <alignment vertical="center" wrapText="1" indent="1"/>
    </xf>
    <xf numFmtId="164" fontId="9" fillId="4" borderId="1" applyAlignment="1" pivotButton="0" quotePrefix="0" xfId="0">
      <alignment vertical="center" wrapText="1" indent="1"/>
    </xf>
    <xf numFmtId="164" fontId="3" fillId="4" borderId="1" applyAlignment="1" pivotButton="0" quotePrefix="0" xfId="0">
      <alignment horizontal="center" vertical="center"/>
    </xf>
    <xf numFmtId="3" fontId="9" fillId="6" borderId="1" applyAlignment="1" pivotButton="0" quotePrefix="0" xfId="0">
      <alignment horizontal="right" vertical="center"/>
    </xf>
    <xf numFmtId="164" fontId="9" fillId="6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8" fillId="4" borderId="1" applyAlignment="1" pivotButton="0" quotePrefix="0" xfId="0">
      <alignment vertical="center" wrapText="1" indent="1"/>
    </xf>
    <xf numFmtId="0" fontId="6" fillId="6" borderId="1" applyAlignment="1" pivotButton="0" quotePrefix="0" xfId="0">
      <alignment vertical="center" indent="1"/>
    </xf>
    <xf numFmtId="0" fontId="6" fillId="6" borderId="1" applyAlignment="1" pivotButton="0" quotePrefix="0" xfId="0">
      <alignment horizontal="center" vertical="center"/>
    </xf>
    <xf numFmtId="0" fontId="17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center" indent="1"/>
    </xf>
  </cellXfs>
  <cellStyles count="1">
    <cellStyle name="Normal" xfId="0" builtinId="0" hidden="0"/>
  </cellStyles>
  <dxfs count="3">
    <dxf>
      <font>
        <name val="Arial"/>
        <b val="1"/>
        <color rgb="00FFFFFF"/>
        <sz val="9"/>
      </font>
      <fill>
        <patternFill patternType="solid">
          <fgColor rgb="00E0040C"/>
          <bgColor rgb="00E0040C"/>
        </patternFill>
      </fill>
    </dxf>
    <dxf>
      <font>
        <name val="Arial"/>
        <b val="1"/>
        <color rgb="00FFFFFF"/>
        <sz val="9"/>
      </font>
      <fill>
        <patternFill patternType="solid">
          <fgColor rgb="001E7B4F"/>
          <bgColor rgb="001E7B4F"/>
        </patternFill>
      </fill>
    </dxf>
    <dxf>
      <font>
        <name val="Arial"/>
        <b val="1"/>
        <color rgb="00FFFFFF"/>
        <sz val="10"/>
      </font>
      <fill>
        <patternFill patternType="solid">
          <fgColor rgb="00E0040C"/>
          <bgColor rgb="00E0040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</row>
      <rowOff>0</rowOff>
    </from>
    <ext cx="495300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0040C"/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40" customWidth="1" min="3" max="3"/>
    <col width="40" customWidth="1" min="4" max="4"/>
    <col width="6" customWidth="1" min="5" max="5"/>
    <col width="6" customWidth="1" min="6" max="6"/>
    <col width="6" customWidth="1" min="7" max="7"/>
    <col width="6" customWidth="1" min="8" max="8"/>
  </cols>
  <sheetData>
    <row r="1" ht="26" customHeight="1">
      <c r="A1" s="1" t="inlineStr">
        <is>
          <t>DOTEKS  ·  İNSAN KAYNAKLARI VE ORGANİZASYONEL GELİŞİM · FORM KÜTÜPHANESİ</t>
        </is>
      </c>
      <c r="B1" s="2" t="n"/>
      <c r="C1" s="2" t="n"/>
      <c r="D1" s="2" t="n"/>
      <c r="E1" s="2" t="n"/>
      <c r="F1" s="2" t="n"/>
      <c r="G1" s="2" t="n"/>
      <c r="H1" s="2" t="n"/>
    </row>
    <row r="2" ht="16" customHeight="1">
      <c r="A2" s="3" t="inlineStr">
        <is>
          <t>HUMAN RESOURCES AND ORGANISATIONAL DEVELOPMENT · FORM LIBRARY</t>
        </is>
      </c>
      <c r="B2" s="4" t="n"/>
      <c r="C2" s="4" t="n"/>
      <c r="D2" s="4" t="n"/>
      <c r="E2" s="4" t="n"/>
      <c r="F2" s="4" t="n"/>
      <c r="G2" s="4" t="n"/>
      <c r="H2" s="4" t="n"/>
    </row>
    <row r="4" ht="58" customHeight="1"/>
    <row r="6">
      <c r="B6" s="5" t="inlineStr">
        <is>
          <t>IK-FR-24</t>
        </is>
      </c>
    </row>
    <row r="7">
      <c r="B7" s="6" t="inlineStr">
        <is>
          <t>Denkleştirme ve Telafi Planı</t>
        </is>
      </c>
    </row>
    <row r="8">
      <c r="B8" s="7" t="inlineStr">
        <is>
          <t>Averaging and Compensatory Work Plan</t>
        </is>
      </c>
    </row>
    <row r="10" ht="54" customHeight="1">
      <c r="B10" s="8" t="inlineStr">
        <is>
          <t>Denkleştirme döneminde (iki ay; toplu iş sözleşmesiyle dört ay) haftalık planlanan ve gerçekleşen saatleri çalışan bazında izler, dönem ortalamasını 45 saatle karşılaştırır ve kapanmayan bakiyeyi fazla çalışma olarak ücretlendirmeye devreder; telafi çalışmasını günlük 3 saat ve yasal süre sınırları içinde planlar ve kapatır. Her iki uygulama çalışanın yazılı onayına dayanır.</t>
        </is>
      </c>
    </row>
    <row r="11" ht="54" customHeight="1">
      <c r="B11" s="9" t="inlineStr">
        <is>
          <t>Tracks planned and actual weekly hours by employee in an averaging period (two months; four with a collective agreement), compares the period average with 45 hours and passes any unclosed balance to overtime pay; plans and closes compensatory work within the 3-hour daily and statutory time limits. Both practices rest on the employee's written consent.</t>
        </is>
      </c>
    </row>
    <row r="13">
      <c r="B13" s="10" t="inlineStr">
        <is>
          <t>BELGE KİMLİĞİ / DOCUMENT IDENTITY</t>
        </is>
      </c>
      <c r="C13" s="11" t="inlineStr">
        <is>
          <t>TR</t>
        </is>
      </c>
      <c r="D13" s="11" t="inlineStr">
        <is>
          <t>EN</t>
        </is>
      </c>
    </row>
    <row r="14" ht="30" customHeight="1">
      <c r="B14" s="12" t="inlineStr">
        <is>
          <t>Bağlı belge / Parent document</t>
        </is>
      </c>
      <c r="C14" s="13" t="inlineStr">
        <is>
          <t>IK-PR-10 Fazla Çalışma ve Denkleştirme Prosedürü</t>
        </is>
      </c>
      <c r="D14" s="14" t="inlineStr">
        <is>
          <t>IK-PR-10 Overtime and Averaging Procedure</t>
        </is>
      </c>
    </row>
    <row r="15" ht="30" customHeight="1">
      <c r="B15" s="12" t="inlineStr">
        <is>
          <t>Alt süreç / Sub-process</t>
        </is>
      </c>
      <c r="C15" s="13" t="inlineStr">
        <is>
          <t>E.03 Telafi ve denkleştirme</t>
        </is>
      </c>
      <c r="D15" s="14" t="inlineStr">
        <is>
          <t>E.03 Compensatory time and averaging</t>
        </is>
      </c>
    </row>
    <row r="16" ht="30" customHeight="1">
      <c r="B16" s="12" t="inlineStr">
        <is>
          <t>Kontrol bağlantısı / Control link</t>
        </is>
      </c>
      <c r="C16" s="13" t="inlineStr">
        <is>
          <t>KN-52 Denkleştirme dönemi kapanış kontrolü · KN-26 Yıllık fazla çalışma tavanı izleme</t>
        </is>
      </c>
      <c r="D16" s="14" t="inlineStr">
        <is>
          <t>KN-52 Averaging period closure check · KN-26 Annual overtime ceiling monitoring</t>
        </is>
      </c>
    </row>
    <row r="17" ht="18" customHeight="1">
      <c r="B17" s="12" t="inlineStr">
        <is>
          <t>Gösterge / Indicator</t>
        </is>
      </c>
      <c r="C17" s="13" t="inlineStr">
        <is>
          <t>KPI-18 · KPI-20</t>
        </is>
      </c>
      <c r="D17" s="14" t="inlineStr">
        <is>
          <t>KPI-18 · KPI-20</t>
        </is>
      </c>
    </row>
    <row r="18" ht="30" customHeight="1">
      <c r="B18" s="12" t="inlineStr">
        <is>
          <t>Doldurma zinciri / Completion chain</t>
        </is>
      </c>
      <c r="C18" s="13" t="inlineStr">
        <is>
          <t>Bölüm Yöneticisi  →  İK Yöneticisi  →  Çalışan</t>
        </is>
      </c>
      <c r="D18" s="14" t="inlineStr">
        <is>
          <t>Line Manager  →  HR Manager  →  Employee</t>
        </is>
      </c>
    </row>
    <row r="19" ht="18" customHeight="1">
      <c r="B19" s="12" t="inlineStr">
        <is>
          <t>Gizlilik / Confidentiality</t>
        </is>
      </c>
      <c r="C19" s="13" t="inlineStr">
        <is>
          <t>DAHİLİ</t>
        </is>
      </c>
      <c r="D19" s="14" t="inlineStr">
        <is>
          <t>INTERNAL</t>
        </is>
      </c>
    </row>
    <row r="20" ht="18" customHeight="1">
      <c r="B20" s="12" t="inlineStr">
        <is>
          <t>Saklama / Retention</t>
        </is>
      </c>
      <c r="C20" s="13" t="inlineStr">
        <is>
          <t>10 yıl</t>
        </is>
      </c>
      <c r="D20" s="14" t="inlineStr">
        <is>
          <t>10 years</t>
        </is>
      </c>
    </row>
    <row r="21" ht="18" customHeight="1">
      <c r="B21" s="12" t="inlineStr">
        <is>
          <t>Sürüm · Durum / Version · Status</t>
        </is>
      </c>
      <c r="C21" s="13" t="inlineStr">
        <is>
          <t>v1.0 · YÜRÜRLÜKTE</t>
        </is>
      </c>
      <c r="D21" s="14" t="inlineStr">
        <is>
          <t>v1.0 · IN EFFECT</t>
        </is>
      </c>
    </row>
    <row r="23">
      <c r="B23" s="10" t="inlineStr">
        <is>
          <t>SEKME HARİTASI / SHEET MAP</t>
        </is>
      </c>
      <c r="C23" s="15" t="inlineStr">
        <is>
          <t>Amaç (TR)</t>
        </is>
      </c>
      <c r="D23" s="15" t="inlineStr">
        <is>
          <t>Purpose (EN)</t>
        </is>
      </c>
    </row>
    <row r="24" ht="30" customHeight="1">
      <c r="B24" s="16" t="inlineStr">
        <is>
          <t>01_DENKLESTIRME</t>
        </is>
      </c>
      <c r="C24" s="17" t="inlineStr">
        <is>
          <t>Denkleştirme dönemi planı ve izleme</t>
        </is>
      </c>
      <c r="D24" s="18" t="inlineStr">
        <is>
          <t>Averaging period plan and monitoring</t>
        </is>
      </c>
    </row>
    <row r="25" ht="30" customHeight="1">
      <c r="B25" s="16" t="inlineStr">
        <is>
          <t>02_TELAFI</t>
        </is>
      </c>
      <c r="C25" s="17" t="inlineStr">
        <is>
          <t>Telafi çalışması planı ve kapanışı</t>
        </is>
      </c>
      <c r="D25" s="18" t="inlineStr">
        <is>
          <t>Compensatory work plan and closure</t>
        </is>
      </c>
    </row>
    <row r="26" ht="30" customHeight="1">
      <c r="B26" s="16" t="inlineStr">
        <is>
          <t>KONTROL</t>
        </is>
      </c>
      <c r="C26" s="17" t="inlineStr">
        <is>
          <t>Formül esaslı kontrol kapıları; tüm kapılar GEÇTİ olmadan form teslim edilmez</t>
        </is>
      </c>
      <c r="D26" s="18" t="inlineStr">
        <is>
          <t>Formula-based control gates; the form is not submitted until every gate reads PASS</t>
        </is>
      </c>
    </row>
    <row r="27" ht="30" customHeight="1">
      <c r="B27" s="16" t="inlineStr">
        <is>
          <t>LISTELER</t>
        </is>
      </c>
      <c r="C27" s="17" t="inlineStr">
        <is>
          <t>Veri doğrulama listeleri (değiştirilmez)</t>
        </is>
      </c>
      <c r="D27" s="18" t="inlineStr">
        <is>
          <t>Data validation lists (not to be altered)</t>
        </is>
      </c>
    </row>
    <row r="29">
      <c r="B29" s="10" t="inlineStr">
        <is>
          <t>DOLDURMA TALİMATI / COMPLETION INSTRUCTIONS</t>
        </is>
      </c>
      <c r="C29" s="11" t="inlineStr">
        <is>
          <t>TR</t>
        </is>
      </c>
      <c r="D29" s="11" t="inlineStr">
        <is>
          <t>EN</t>
        </is>
      </c>
    </row>
    <row r="30" ht="65" customHeight="1">
      <c r="B30" s="19" t="n">
        <v>1</v>
      </c>
      <c r="C30" s="20" t="inlineStr">
        <is>
          <t>Denkleştirme dönemi Genel Müdür onayıyla dönem − 15 iş günü içinde kararlaştırılır; kapsamdaki her çalışandan yazılı onay alınır (dönem − 10 iş günü); onay vermeyen çalışan normal düzende çalışır ve planda 'Onay vermedi' olarak işaretlenir.</t>
        </is>
      </c>
      <c r="D30" s="21" t="inlineStr">
        <is>
          <t>The averaging period is decided with General Manager approval by period − 15 working days; written consent is obtained from every employee in scope (period − 10 working days); a non-consenting employee works the normal pattern and is marked 'Did not consent'.</t>
        </is>
      </c>
    </row>
    <row r="31" ht="65" customHeight="1">
      <c r="B31" s="19" t="n">
        <v>2</v>
      </c>
      <c r="C31" s="20" t="inlineStr">
        <is>
          <t>01_DENKLESTIRME A bölümünde her hafta için planlanan saat girilir; plan ortalaması sınırı aşamaz (KONTROL kapısı); plan çalışanlara en az bir hafta önce tebliğ edilir ve PDKS düzenine işlenir.</t>
        </is>
      </c>
      <c r="D31" s="21" t="inlineStr">
        <is>
          <t>In Section A of 01_DENKLESTIRME planned hours are entered for every week; the planned average may not exceed the limit (KONTROL gate); the plan is notified at least one week in advance and entered in the T&amp;A pattern.</t>
        </is>
      </c>
    </row>
    <row r="32" ht="65" customHeight="1">
      <c r="B32" s="19" t="n">
        <v>3</v>
      </c>
      <c r="C32" s="20" t="inlineStr">
        <is>
          <t>Haftalık gerçekleşen saatler PDKS'den işlenir; dönem sonu + 3 iş günü içinde ortalama üstü bakiye hesaplanır, İK Yöneticisi imzasıyla puantaja ve bordro paketine fazla çalışma (T1) olarak girer.</t>
        </is>
      </c>
      <c r="D32" s="21" t="inlineStr">
        <is>
          <t>Weekly actual hours are entered from T&amp;A; within period end + 3 working days the balance above average is calculated and enters the timesheet and payroll package as overtime (T1) with the HR Manager's signature.</t>
        </is>
      </c>
    </row>
    <row r="33" ht="78" customHeight="1">
      <c r="B33" s="19" t="n">
        <v>4</v>
      </c>
      <c r="C33" s="20" t="inlineStr">
        <is>
          <t>02_TELAFI sekmesi zorunlu neden veya tatil kararında Genel Müdür onayı ve Hukuk Müşavirliği görüşüyle doldurulur; günlük 3 saat sınırı ve yasal son tarih formülle izlenir; kapanış kaydı yasal süre sonu + 3 iş günü içinde İK Yöneticisince imzalanır.</t>
        </is>
      </c>
      <c r="D33" s="21" t="inlineStr">
        <is>
          <t>02_TELAFI is completed on a compelling-reason or holiday decision with General Manager approval and Legal Counsel opinion; the 3-hour daily limit and statutory deadline are tracked by formula; the closure record is signed by the HR Manager within window end + 3 working days.</t>
        </is>
      </c>
    </row>
    <row r="35" ht="91" customHeight="1">
      <c r="B35" s="22" t="inlineStr">
        <is>
          <t>KONTROL BAĞLANTISI / CONTROL LINK</t>
        </is>
      </c>
      <c r="C35" s="23" t="inlineStr">
        <is>
          <t>Bu çalışma kitabı KN-52 Denkleştirme dönemi kapanış kontrolü · KN-26 Yıllık fazla çalışma tavanı izleme kontrollerinin kanıt belgesidir; dönem kapanış tablosu bordro girdisi olur ve yıllık kümülatif saat izlemesine (KPI-18, KPI-19) bağlanır; telafi kapanış kaydı iç denetim örneklem testine sunulur.</t>
        </is>
      </c>
      <c r="D35" s="24" t="inlineStr">
        <is>
          <t>This workbook is the evidence document of controls KN-52 Averaging period closure check · KN-26 Annual overtime ceiling monitoring; the period closure table becomes payroll input and links to annual cumulative hour monitoring (KPI-18, KPI-19); the compensation closure record is presented to the Internal Audit sample test.</t>
        </is>
      </c>
    </row>
    <row r="36" ht="65" customHeight="1">
      <c r="B36" s="22" t="inlineStr">
        <is>
          <t>KAYIT VE SAKLAMA / RECORD AND RETENTION</t>
        </is>
      </c>
      <c r="C36" s="23" t="inlineStr">
        <is>
          <t>Kayıt ortamı: İK bilgi sistemi (plan ve PDKS düzeni) ve bordro dönem klasörü (imzalı plan, onay listesi, kapanış tablosu). Saklama süresi: 10 yıl; IK-PR-08 saklama tablosu R6 sınıfına (IK-FR-20) göre uygulanır.</t>
        </is>
      </c>
      <c r="D36" s="24" t="inlineStr">
        <is>
          <t>Record medium: HRIS (plan and T&amp;A pattern) and payroll period folder (signed plan, consent list, closure table). Retention: 10 years; applied under IK-PR-08 retention class R6 (IK-FR-20).</t>
        </is>
      </c>
    </row>
  </sheetData>
  <mergeCells count="4">
    <mergeCell ref="B10:D10"/>
    <mergeCell ref="B11:D11"/>
    <mergeCell ref="A2:H2"/>
    <mergeCell ref="A1:H1"/>
  </mergeCells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E2B29"/>
    <outlinePr summaryBelow="1" summaryRight="1"/>
    <pageSetUpPr fitToPage="1"/>
  </sheetPr>
  <dimension ref="A1:AB69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22" customWidth="1" min="3" max="3"/>
    <col width="22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8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8" customWidth="1" min="24" max="24"/>
    <col width="8" customWidth="1" min="25" max="25"/>
    <col width="12" customWidth="1" min="26" max="26"/>
    <col width="10" customWidth="1" min="27" max="27"/>
    <col width="22" customWidth="1" min="28" max="28"/>
  </cols>
  <sheetData>
    <row r="1" ht="26" customHeight="1">
      <c r="A1" s="25" t="inlineStr">
        <is>
          <t>IK-FR-24  ·  Denkleştirme ve Telafi Planı  ·  Averaging and Compensatory Work Plan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</row>
    <row r="2" ht="18" customHeight="1">
      <c r="A2" s="26" t="inlineStr">
        <is>
          <t>Denkleştirme dönemi planı ve izleme  ·  Averaging period plan and monitoring   |   DOTEKS · v1.0 · DAHİLİ / INTERNAL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</row>
    <row r="4" ht="30" customHeight="1">
      <c r="A4" s="12" t="inlineStr">
        <is>
          <t>Dönem adı / kapsam (bölüm, vardiya)  /  Period name / scope (unit, shift)</t>
        </is>
      </c>
      <c r="B4" s="27" t="n"/>
      <c r="C4" s="27" t="n"/>
      <c r="D4" s="27" t="n"/>
      <c r="E4" s="27" t="n"/>
      <c r="F4" s="28" t="n"/>
      <c r="G4" s="29" t="n"/>
      <c r="H4" s="29" t="n"/>
      <c r="I4" s="29" t="n"/>
      <c r="J4" s="29" t="n"/>
      <c r="K4" s="29" t="n"/>
      <c r="L4" s="29" t="n"/>
      <c r="M4" s="29" t="n"/>
      <c r="N4" s="29" t="n"/>
      <c r="O4" s="12" t="inlineStr">
        <is>
          <t>Genel Müdür dönem onayı (dönem − 15 iş günü)  /  General Manager period approval (period − 15 working days)</t>
        </is>
      </c>
      <c r="P4" s="27" t="n"/>
      <c r="Q4" s="27" t="n"/>
      <c r="R4" s="27" t="n"/>
      <c r="S4" s="27" t="n"/>
      <c r="T4" s="27" t="n"/>
      <c r="U4" s="27" t="n"/>
      <c r="V4" s="27" t="n"/>
      <c r="W4" s="27" t="n"/>
      <c r="X4" s="30" t="n"/>
      <c r="Y4" s="29" t="n"/>
      <c r="Z4" s="29" t="n"/>
      <c r="AA4" s="29" t="n"/>
      <c r="AB4" s="29" t="n"/>
    </row>
    <row r="5" ht="30" customHeight="1">
      <c r="A5" s="12" t="inlineStr">
        <is>
          <t>Dönem başlangıcı  /  Period start</t>
        </is>
      </c>
      <c r="B5" s="27" t="n"/>
      <c r="C5" s="27" t="n"/>
      <c r="D5" s="27" t="n"/>
      <c r="E5" s="27" t="n"/>
      <c r="F5" s="30" t="n"/>
      <c r="G5" s="29" t="n"/>
      <c r="H5" s="29" t="n"/>
      <c r="I5" s="29" t="n"/>
      <c r="J5" s="29" t="n"/>
      <c r="K5" s="29" t="n"/>
      <c r="L5" s="29" t="n"/>
      <c r="M5" s="29" t="n"/>
      <c r="N5" s="29" t="n"/>
      <c r="O5" s="12" t="inlineStr">
        <is>
          <t>Dönem bitişi  /  Period end</t>
        </is>
      </c>
      <c r="P5" s="27" t="n"/>
      <c r="Q5" s="27" t="n"/>
      <c r="R5" s="27" t="n"/>
      <c r="S5" s="27" t="n"/>
      <c r="T5" s="27" t="n"/>
      <c r="U5" s="27" t="n"/>
      <c r="V5" s="27" t="n"/>
      <c r="W5" s="27" t="n"/>
      <c r="X5" s="30" t="n"/>
      <c r="Y5" s="29" t="n"/>
      <c r="Z5" s="29" t="n"/>
      <c r="AA5" s="29" t="n"/>
      <c r="AB5" s="29" t="n"/>
    </row>
    <row r="6" ht="30" customHeight="1">
      <c r="A6" s="12" t="inlineStr">
        <is>
          <t>Dönemdeki hafta sayısı  /  Weeks in period</t>
        </is>
      </c>
      <c r="B6" s="27" t="n"/>
      <c r="C6" s="27" t="n"/>
      <c r="D6" s="27" t="n"/>
      <c r="E6" s="27" t="n"/>
      <c r="F6" s="31" t="n"/>
      <c r="G6" s="29" t="n"/>
      <c r="H6" s="29" t="n"/>
      <c r="I6" s="29" t="n"/>
      <c r="J6" s="29" t="n"/>
      <c r="K6" s="29" t="n"/>
      <c r="L6" s="29" t="n"/>
      <c r="M6" s="29" t="n"/>
      <c r="N6" s="29" t="n"/>
      <c r="O6" s="12" t="inlineStr">
        <is>
          <t>Plan tebliğ tarihi (dönem − 7 gün)  /  Plan notification date (period − 7 days)</t>
        </is>
      </c>
      <c r="P6" s="27" t="n"/>
      <c r="Q6" s="27" t="n"/>
      <c r="R6" s="27" t="n"/>
      <c r="S6" s="27" t="n"/>
      <c r="T6" s="27" t="n"/>
      <c r="U6" s="27" t="n"/>
      <c r="V6" s="27" t="n"/>
      <c r="W6" s="27" t="n"/>
      <c r="X6" s="30" t="n"/>
      <c r="Y6" s="29" t="n"/>
      <c r="Z6" s="29" t="n"/>
      <c r="AA6" s="29" t="n"/>
      <c r="AB6" s="29" t="n"/>
    </row>
    <row r="7" ht="30" customHeight="1">
      <c r="A7" s="12" t="inlineStr">
        <is>
          <t>Dönem haftalık ortalama sınırı (saat)  /  Period weekly average limit (hours)</t>
        </is>
      </c>
      <c r="B7" s="27" t="n"/>
      <c r="C7" s="27" t="n"/>
      <c r="D7" s="27" t="n"/>
      <c r="E7" s="27" t="n"/>
      <c r="F7" s="32" t="n"/>
      <c r="G7" s="29" t="n"/>
      <c r="H7" s="29" t="n"/>
      <c r="I7" s="29" t="n"/>
      <c r="J7" s="29" t="n"/>
      <c r="K7" s="29" t="n"/>
      <c r="L7" s="29" t="n"/>
      <c r="M7" s="29" t="n"/>
      <c r="N7" s="29" t="n"/>
      <c r="O7" s="12" t="inlineStr">
        <is>
          <t>Günlük azami çalışma (saat)  /  Daily maximum (hours)</t>
        </is>
      </c>
      <c r="P7" s="27" t="n"/>
      <c r="Q7" s="27" t="n"/>
      <c r="R7" s="27" t="n"/>
      <c r="S7" s="27" t="n"/>
      <c r="T7" s="27" t="n"/>
      <c r="U7" s="27" t="n"/>
      <c r="V7" s="27" t="n"/>
      <c r="W7" s="27" t="n"/>
      <c r="X7" s="32" t="n"/>
      <c r="Y7" s="29" t="n"/>
      <c r="Z7" s="29" t="n"/>
      <c r="AA7" s="29" t="n"/>
      <c r="AB7" s="29" t="n"/>
    </row>
    <row r="9" ht="18" customHeight="1">
      <c r="A9" s="33" t="inlineStr">
        <is>
          <t>A · Çalışan bazında haftalık plan ve gerçekleşme (H1–H9)  ·  A · Weekly plan and actuals by employee (W1–W9)</t>
        </is>
      </c>
    </row>
    <row r="10" ht="30" customHeight="1">
      <c r="A10" s="34" t="inlineStr">
        <is>
          <t>#</t>
        </is>
      </c>
      <c r="B10" s="35" t="inlineStr">
        <is>
          <t>Sicil no</t>
        </is>
      </c>
      <c r="C10" s="35" t="inlineStr">
        <is>
          <t>Ad soyad</t>
        </is>
      </c>
      <c r="D10" s="35" t="inlineStr">
        <is>
          <t>Yazılı onay</t>
        </is>
      </c>
      <c r="E10" s="35" t="inlineStr">
        <is>
          <t>Plan H1</t>
        </is>
      </c>
      <c r="F10" s="35" t="inlineStr">
        <is>
          <t>Plan H2</t>
        </is>
      </c>
      <c r="G10" s="35" t="inlineStr">
        <is>
          <t>Plan H3</t>
        </is>
      </c>
      <c r="H10" s="35" t="inlineStr">
        <is>
          <t>Plan H4</t>
        </is>
      </c>
      <c r="I10" s="35" t="inlineStr">
        <is>
          <t>Plan H5</t>
        </is>
      </c>
      <c r="J10" s="35" t="inlineStr">
        <is>
          <t>Plan H6</t>
        </is>
      </c>
      <c r="K10" s="35" t="inlineStr">
        <is>
          <t>Plan H7</t>
        </is>
      </c>
      <c r="L10" s="35" t="inlineStr">
        <is>
          <t>Plan H8</t>
        </is>
      </c>
      <c r="M10" s="35" t="inlineStr">
        <is>
          <t>Plan H9</t>
        </is>
      </c>
      <c r="N10" s="35" t="inlineStr">
        <is>
          <t>Plan ortalama</t>
        </is>
      </c>
      <c r="O10" s="35" t="inlineStr">
        <is>
          <t>Fiili H1</t>
        </is>
      </c>
      <c r="P10" s="35" t="inlineStr">
        <is>
          <t>Fiili H2</t>
        </is>
      </c>
      <c r="Q10" s="35" t="inlineStr">
        <is>
          <t>Fiili H3</t>
        </is>
      </c>
      <c r="R10" s="35" t="inlineStr">
        <is>
          <t>Fiili H4</t>
        </is>
      </c>
      <c r="S10" s="35" t="inlineStr">
        <is>
          <t>Fiili H5</t>
        </is>
      </c>
      <c r="T10" s="35" t="inlineStr">
        <is>
          <t>Fiili H6</t>
        </is>
      </c>
      <c r="U10" s="35" t="inlineStr">
        <is>
          <t>Fiili H7</t>
        </is>
      </c>
      <c r="V10" s="35" t="inlineStr">
        <is>
          <t>Fiili H8</t>
        </is>
      </c>
      <c r="W10" s="35" t="inlineStr">
        <is>
          <t>Fiili H9</t>
        </is>
      </c>
      <c r="X10" s="35" t="inlineStr">
        <is>
          <t>Fiili toplam</t>
        </is>
      </c>
      <c r="Y10" s="35" t="inlineStr">
        <is>
          <t>Fiili ortalama</t>
        </is>
      </c>
      <c r="Z10" s="35" t="inlineStr">
        <is>
          <t>Ortalama üstü bakiye (saat) → T1 fazla çalışma</t>
        </is>
      </c>
      <c r="AA10" s="35" t="inlineStr">
        <is>
          <t>Günlük 11 saat / dinlenme ihlali (adet)</t>
        </is>
      </c>
      <c r="AB10" s="35" t="inlineStr">
        <is>
          <t>Not / plan revizyonu</t>
        </is>
      </c>
    </row>
    <row r="11" ht="22" customHeight="1">
      <c r="A11" s="36" t="inlineStr">
        <is>
          <t>#</t>
        </is>
      </c>
      <c r="B11" s="37" t="inlineStr">
        <is>
          <t>Employee no.</t>
        </is>
      </c>
      <c r="C11" s="37" t="inlineStr">
        <is>
          <t>Full name</t>
        </is>
      </c>
      <c r="D11" s="37" t="inlineStr">
        <is>
          <t>Written consent</t>
        </is>
      </c>
      <c r="E11" s="37" t="inlineStr">
        <is>
          <t>Plan W1</t>
        </is>
      </c>
      <c r="F11" s="37" t="inlineStr">
        <is>
          <t>Plan W2</t>
        </is>
      </c>
      <c r="G11" s="37" t="inlineStr">
        <is>
          <t>Plan W3</t>
        </is>
      </c>
      <c r="H11" s="37" t="inlineStr">
        <is>
          <t>Plan W4</t>
        </is>
      </c>
      <c r="I11" s="37" t="inlineStr">
        <is>
          <t>Plan W5</t>
        </is>
      </c>
      <c r="J11" s="37" t="inlineStr">
        <is>
          <t>Plan W6</t>
        </is>
      </c>
      <c r="K11" s="37" t="inlineStr">
        <is>
          <t>Plan W7</t>
        </is>
      </c>
      <c r="L11" s="37" t="inlineStr">
        <is>
          <t>Plan W8</t>
        </is>
      </c>
      <c r="M11" s="37" t="inlineStr">
        <is>
          <t>Plan W9</t>
        </is>
      </c>
      <c r="N11" s="37" t="inlineStr">
        <is>
          <t>Plan average</t>
        </is>
      </c>
      <c r="O11" s="37" t="inlineStr">
        <is>
          <t>Actual W1</t>
        </is>
      </c>
      <c r="P11" s="37" t="inlineStr">
        <is>
          <t>Actual W2</t>
        </is>
      </c>
      <c r="Q11" s="37" t="inlineStr">
        <is>
          <t>Actual W3</t>
        </is>
      </c>
      <c r="R11" s="37" t="inlineStr">
        <is>
          <t>Actual W4</t>
        </is>
      </c>
      <c r="S11" s="37" t="inlineStr">
        <is>
          <t>Actual W5</t>
        </is>
      </c>
      <c r="T11" s="37" t="inlineStr">
        <is>
          <t>Actual W6</t>
        </is>
      </c>
      <c r="U11" s="37" t="inlineStr">
        <is>
          <t>Actual W7</t>
        </is>
      </c>
      <c r="V11" s="37" t="inlineStr">
        <is>
          <t>Actual W8</t>
        </is>
      </c>
      <c r="W11" s="37" t="inlineStr">
        <is>
          <t>Actual W9</t>
        </is>
      </c>
      <c r="X11" s="37" t="inlineStr">
        <is>
          <t>Actual total</t>
        </is>
      </c>
      <c r="Y11" s="37" t="inlineStr">
        <is>
          <t>Actual average</t>
        </is>
      </c>
      <c r="Z11" s="37" t="inlineStr">
        <is>
          <t>Balance above average (hours) → T1 overtime</t>
        </is>
      </c>
      <c r="AA11" s="37" t="inlineStr">
        <is>
          <t>Daily 11-hour / rest breaches (count)</t>
        </is>
      </c>
      <c r="AB11" s="37" t="inlineStr">
        <is>
          <t>Note / plan revision</t>
        </is>
      </c>
    </row>
    <row r="12" ht="16" customHeight="1">
      <c r="A12" s="38" t="n">
        <v>1</v>
      </c>
      <c r="B12" s="39" t="n"/>
      <c r="C12" s="39" t="n"/>
      <c r="D12" s="40" t="n"/>
      <c r="E12" s="41" t="n"/>
      <c r="F12" s="41" t="n"/>
      <c r="G12" s="41" t="n"/>
      <c r="H12" s="41" t="n"/>
      <c r="I12" s="41" t="n"/>
      <c r="J12" s="41" t="n"/>
      <c r="K12" s="41" t="n"/>
      <c r="L12" s="41" t="n"/>
      <c r="M12" s="41" t="n"/>
      <c r="N12" s="42">
        <f>IF(COUNT(E12:M12)=0,"",SUM(E12:M12)/F6)</f>
        <v/>
      </c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2">
        <f>IF(COUNT(O12:W12)=0,"",SUM(O12:W12))</f>
        <v/>
      </c>
      <c r="Y12" s="42">
        <f>IF(X12="","",X12/F6)</f>
        <v/>
      </c>
      <c r="Z12" s="42">
        <f>IF(Y12="","",MAX(0,X12-F7*F6))</f>
        <v/>
      </c>
      <c r="AA12" s="43" t="n"/>
      <c r="AB12" s="39" t="n"/>
    </row>
    <row r="13" ht="16" customHeight="1">
      <c r="A13" s="38" t="n">
        <v>2</v>
      </c>
      <c r="B13" s="39" t="n"/>
      <c r="C13" s="39" t="n"/>
      <c r="D13" s="40" t="n"/>
      <c r="E13" s="41" t="n"/>
      <c r="F13" s="41" t="n"/>
      <c r="G13" s="41" t="n"/>
      <c r="H13" s="41" t="n"/>
      <c r="I13" s="41" t="n"/>
      <c r="J13" s="41" t="n"/>
      <c r="K13" s="41" t="n"/>
      <c r="L13" s="41" t="n"/>
      <c r="M13" s="41" t="n"/>
      <c r="N13" s="42">
        <f>IF(COUNT(E13:M13)=0,"",SUM(E13:M13)/F6)</f>
        <v/>
      </c>
      <c r="O13" s="41" t="n"/>
      <c r="P13" s="41" t="n"/>
      <c r="Q13" s="41" t="n"/>
      <c r="R13" s="41" t="n"/>
      <c r="S13" s="41" t="n"/>
      <c r="T13" s="41" t="n"/>
      <c r="U13" s="41" t="n"/>
      <c r="V13" s="41" t="n"/>
      <c r="W13" s="41" t="n"/>
      <c r="X13" s="42">
        <f>IF(COUNT(O13:W13)=0,"",SUM(O13:W13))</f>
        <v/>
      </c>
      <c r="Y13" s="42">
        <f>IF(X13="","",X13/F6)</f>
        <v/>
      </c>
      <c r="Z13" s="42">
        <f>IF(Y13="","",MAX(0,X13-F7*F6))</f>
        <v/>
      </c>
      <c r="AA13" s="43" t="n"/>
      <c r="AB13" s="39" t="n"/>
    </row>
    <row r="14" ht="16" customHeight="1">
      <c r="A14" s="38" t="n">
        <v>3</v>
      </c>
      <c r="B14" s="39" t="n"/>
      <c r="C14" s="39" t="n"/>
      <c r="D14" s="40" t="n"/>
      <c r="E14" s="41" t="n"/>
      <c r="F14" s="41" t="n"/>
      <c r="G14" s="41" t="n"/>
      <c r="H14" s="41" t="n"/>
      <c r="I14" s="41" t="n"/>
      <c r="J14" s="41" t="n"/>
      <c r="K14" s="41" t="n"/>
      <c r="L14" s="41" t="n"/>
      <c r="M14" s="41" t="n"/>
      <c r="N14" s="42">
        <f>IF(COUNT(E14:M14)=0,"",SUM(E14:M14)/F6)</f>
        <v/>
      </c>
      <c r="O14" s="41" t="n"/>
      <c r="P14" s="41" t="n"/>
      <c r="Q14" s="41" t="n"/>
      <c r="R14" s="41" t="n"/>
      <c r="S14" s="41" t="n"/>
      <c r="T14" s="41" t="n"/>
      <c r="U14" s="41" t="n"/>
      <c r="V14" s="41" t="n"/>
      <c r="W14" s="41" t="n"/>
      <c r="X14" s="42">
        <f>IF(COUNT(O14:W14)=0,"",SUM(O14:W14))</f>
        <v/>
      </c>
      <c r="Y14" s="42">
        <f>IF(X14="","",X14/F6)</f>
        <v/>
      </c>
      <c r="Z14" s="42">
        <f>IF(Y14="","",MAX(0,X14-F7*F6))</f>
        <v/>
      </c>
      <c r="AA14" s="43" t="n"/>
      <c r="AB14" s="39" t="n"/>
    </row>
    <row r="15" ht="16" customHeight="1">
      <c r="A15" s="38" t="n">
        <v>4</v>
      </c>
      <c r="B15" s="39" t="n"/>
      <c r="C15" s="39" t="n"/>
      <c r="D15" s="40" t="n"/>
      <c r="E15" s="41" t="n"/>
      <c r="F15" s="41" t="n"/>
      <c r="G15" s="41" t="n"/>
      <c r="H15" s="41" t="n"/>
      <c r="I15" s="41" t="n"/>
      <c r="J15" s="41" t="n"/>
      <c r="K15" s="41" t="n"/>
      <c r="L15" s="41" t="n"/>
      <c r="M15" s="41" t="n"/>
      <c r="N15" s="42">
        <f>IF(COUNT(E15:M15)=0,"",SUM(E15:M15)/F6)</f>
        <v/>
      </c>
      <c r="O15" s="41" t="n"/>
      <c r="P15" s="41" t="n"/>
      <c r="Q15" s="41" t="n"/>
      <c r="R15" s="41" t="n"/>
      <c r="S15" s="41" t="n"/>
      <c r="T15" s="41" t="n"/>
      <c r="U15" s="41" t="n"/>
      <c r="V15" s="41" t="n"/>
      <c r="W15" s="41" t="n"/>
      <c r="X15" s="42">
        <f>IF(COUNT(O15:W15)=0,"",SUM(O15:W15))</f>
        <v/>
      </c>
      <c r="Y15" s="42">
        <f>IF(X15="","",X15/F6)</f>
        <v/>
      </c>
      <c r="Z15" s="42">
        <f>IF(Y15="","",MAX(0,X15-F7*F6))</f>
        <v/>
      </c>
      <c r="AA15" s="43" t="n"/>
      <c r="AB15" s="39" t="n"/>
    </row>
    <row r="16" ht="16" customHeight="1">
      <c r="A16" s="38" t="n">
        <v>5</v>
      </c>
      <c r="B16" s="39" t="n"/>
      <c r="C16" s="39" t="n"/>
      <c r="D16" s="40" t="n"/>
      <c r="E16" s="41" t="n"/>
      <c r="F16" s="41" t="n"/>
      <c r="G16" s="41" t="n"/>
      <c r="H16" s="41" t="n"/>
      <c r="I16" s="41" t="n"/>
      <c r="J16" s="41" t="n"/>
      <c r="K16" s="41" t="n"/>
      <c r="L16" s="41" t="n"/>
      <c r="M16" s="41" t="n"/>
      <c r="N16" s="42">
        <f>IF(COUNT(E16:M16)=0,"",SUM(E16:M16)/F6)</f>
        <v/>
      </c>
      <c r="O16" s="41" t="n"/>
      <c r="P16" s="41" t="n"/>
      <c r="Q16" s="41" t="n"/>
      <c r="R16" s="41" t="n"/>
      <c r="S16" s="41" t="n"/>
      <c r="T16" s="41" t="n"/>
      <c r="U16" s="41" t="n"/>
      <c r="V16" s="41" t="n"/>
      <c r="W16" s="41" t="n"/>
      <c r="X16" s="42">
        <f>IF(COUNT(O16:W16)=0,"",SUM(O16:W16))</f>
        <v/>
      </c>
      <c r="Y16" s="42">
        <f>IF(X16="","",X16/F6)</f>
        <v/>
      </c>
      <c r="Z16" s="42">
        <f>IF(Y16="","",MAX(0,X16-F7*F6))</f>
        <v/>
      </c>
      <c r="AA16" s="43" t="n"/>
      <c r="AB16" s="39" t="n"/>
    </row>
    <row r="17" ht="16" customHeight="1">
      <c r="A17" s="38" t="n">
        <v>6</v>
      </c>
      <c r="B17" s="39" t="n"/>
      <c r="C17" s="39" t="n"/>
      <c r="D17" s="40" t="n"/>
      <c r="E17" s="41" t="n"/>
      <c r="F17" s="41" t="n"/>
      <c r="G17" s="41" t="n"/>
      <c r="H17" s="41" t="n"/>
      <c r="I17" s="41" t="n"/>
      <c r="J17" s="41" t="n"/>
      <c r="K17" s="41" t="n"/>
      <c r="L17" s="41" t="n"/>
      <c r="M17" s="41" t="n"/>
      <c r="N17" s="42">
        <f>IF(COUNT(E17:M17)=0,"",SUM(E17:M17)/F6)</f>
        <v/>
      </c>
      <c r="O17" s="41" t="n"/>
      <c r="P17" s="41" t="n"/>
      <c r="Q17" s="41" t="n"/>
      <c r="R17" s="41" t="n"/>
      <c r="S17" s="41" t="n"/>
      <c r="T17" s="41" t="n"/>
      <c r="U17" s="41" t="n"/>
      <c r="V17" s="41" t="n"/>
      <c r="W17" s="41" t="n"/>
      <c r="X17" s="42">
        <f>IF(COUNT(O17:W17)=0,"",SUM(O17:W17))</f>
        <v/>
      </c>
      <c r="Y17" s="42">
        <f>IF(X17="","",X17/F6)</f>
        <v/>
      </c>
      <c r="Z17" s="42">
        <f>IF(Y17="","",MAX(0,X17-F7*F6))</f>
        <v/>
      </c>
      <c r="AA17" s="43" t="n"/>
      <c r="AB17" s="39" t="n"/>
    </row>
    <row r="18" ht="16" customHeight="1">
      <c r="A18" s="38" t="n">
        <v>7</v>
      </c>
      <c r="B18" s="39" t="n"/>
      <c r="C18" s="39" t="n"/>
      <c r="D18" s="40" t="n"/>
      <c r="E18" s="41" t="n"/>
      <c r="F18" s="41" t="n"/>
      <c r="G18" s="41" t="n"/>
      <c r="H18" s="41" t="n"/>
      <c r="I18" s="41" t="n"/>
      <c r="J18" s="41" t="n"/>
      <c r="K18" s="41" t="n"/>
      <c r="L18" s="41" t="n"/>
      <c r="M18" s="41" t="n"/>
      <c r="N18" s="42">
        <f>IF(COUNT(E18:M18)=0,"",SUM(E18:M18)/F6)</f>
        <v/>
      </c>
      <c r="O18" s="41" t="n"/>
      <c r="P18" s="41" t="n"/>
      <c r="Q18" s="41" t="n"/>
      <c r="R18" s="41" t="n"/>
      <c r="S18" s="41" t="n"/>
      <c r="T18" s="41" t="n"/>
      <c r="U18" s="41" t="n"/>
      <c r="V18" s="41" t="n"/>
      <c r="W18" s="41" t="n"/>
      <c r="X18" s="42">
        <f>IF(COUNT(O18:W18)=0,"",SUM(O18:W18))</f>
        <v/>
      </c>
      <c r="Y18" s="42">
        <f>IF(X18="","",X18/F6)</f>
        <v/>
      </c>
      <c r="Z18" s="42">
        <f>IF(Y18="","",MAX(0,X18-F7*F6))</f>
        <v/>
      </c>
      <c r="AA18" s="43" t="n"/>
      <c r="AB18" s="39" t="n"/>
    </row>
    <row r="19" ht="16" customHeight="1">
      <c r="A19" s="38" t="n">
        <v>8</v>
      </c>
      <c r="B19" s="39" t="n"/>
      <c r="C19" s="39" t="n"/>
      <c r="D19" s="40" t="n"/>
      <c r="E19" s="41" t="n"/>
      <c r="F19" s="41" t="n"/>
      <c r="G19" s="41" t="n"/>
      <c r="H19" s="41" t="n"/>
      <c r="I19" s="41" t="n"/>
      <c r="J19" s="41" t="n"/>
      <c r="K19" s="41" t="n"/>
      <c r="L19" s="41" t="n"/>
      <c r="M19" s="41" t="n"/>
      <c r="N19" s="42">
        <f>IF(COUNT(E19:M19)=0,"",SUM(E19:M19)/F6)</f>
        <v/>
      </c>
      <c r="O19" s="41" t="n"/>
      <c r="P19" s="41" t="n"/>
      <c r="Q19" s="41" t="n"/>
      <c r="R19" s="41" t="n"/>
      <c r="S19" s="41" t="n"/>
      <c r="T19" s="41" t="n"/>
      <c r="U19" s="41" t="n"/>
      <c r="V19" s="41" t="n"/>
      <c r="W19" s="41" t="n"/>
      <c r="X19" s="42">
        <f>IF(COUNT(O19:W19)=0,"",SUM(O19:W19))</f>
        <v/>
      </c>
      <c r="Y19" s="42">
        <f>IF(X19="","",X19/F6)</f>
        <v/>
      </c>
      <c r="Z19" s="42">
        <f>IF(Y19="","",MAX(0,X19-F7*F6))</f>
        <v/>
      </c>
      <c r="AA19" s="43" t="n"/>
      <c r="AB19" s="39" t="n"/>
    </row>
    <row r="20" ht="16" customHeight="1">
      <c r="A20" s="38" t="n">
        <v>9</v>
      </c>
      <c r="B20" s="39" t="n"/>
      <c r="C20" s="39" t="n"/>
      <c r="D20" s="40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2">
        <f>IF(COUNT(E20:M20)=0,"",SUM(E20:M20)/F6)</f>
        <v/>
      </c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2">
        <f>IF(COUNT(O20:W20)=0,"",SUM(O20:W20))</f>
        <v/>
      </c>
      <c r="Y20" s="42">
        <f>IF(X20="","",X20/F6)</f>
        <v/>
      </c>
      <c r="Z20" s="42">
        <f>IF(Y20="","",MAX(0,X20-F7*F6))</f>
        <v/>
      </c>
      <c r="AA20" s="43" t="n"/>
      <c r="AB20" s="39" t="n"/>
    </row>
    <row r="21" ht="16" customHeight="1">
      <c r="A21" s="38" t="n">
        <v>10</v>
      </c>
      <c r="B21" s="39" t="n"/>
      <c r="C21" s="39" t="n"/>
      <c r="D21" s="40" t="n"/>
      <c r="E21" s="41" t="n"/>
      <c r="F21" s="41" t="n"/>
      <c r="G21" s="41" t="n"/>
      <c r="H21" s="41" t="n"/>
      <c r="I21" s="41" t="n"/>
      <c r="J21" s="41" t="n"/>
      <c r="K21" s="41" t="n"/>
      <c r="L21" s="41" t="n"/>
      <c r="M21" s="41" t="n"/>
      <c r="N21" s="42">
        <f>IF(COUNT(E21:M21)=0,"",SUM(E21:M21)/F6)</f>
        <v/>
      </c>
      <c r="O21" s="41" t="n"/>
      <c r="P21" s="41" t="n"/>
      <c r="Q21" s="41" t="n"/>
      <c r="R21" s="41" t="n"/>
      <c r="S21" s="41" t="n"/>
      <c r="T21" s="41" t="n"/>
      <c r="U21" s="41" t="n"/>
      <c r="V21" s="41" t="n"/>
      <c r="W21" s="41" t="n"/>
      <c r="X21" s="42">
        <f>IF(COUNT(O21:W21)=0,"",SUM(O21:W21))</f>
        <v/>
      </c>
      <c r="Y21" s="42">
        <f>IF(X21="","",X21/F6)</f>
        <v/>
      </c>
      <c r="Z21" s="42">
        <f>IF(Y21="","",MAX(0,X21-F7*F6))</f>
        <v/>
      </c>
      <c r="AA21" s="43" t="n"/>
      <c r="AB21" s="39" t="n"/>
    </row>
    <row r="22" ht="16" customHeight="1">
      <c r="A22" s="38" t="n">
        <v>11</v>
      </c>
      <c r="B22" s="39" t="n"/>
      <c r="C22" s="39" t="n"/>
      <c r="D22" s="40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2">
        <f>IF(COUNT(E22:M22)=0,"",SUM(E22:M22)/F6)</f>
        <v/>
      </c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2">
        <f>IF(COUNT(O22:W22)=0,"",SUM(O22:W22))</f>
        <v/>
      </c>
      <c r="Y22" s="42">
        <f>IF(X22="","",X22/F6)</f>
        <v/>
      </c>
      <c r="Z22" s="42">
        <f>IF(Y22="","",MAX(0,X22-F7*F6))</f>
        <v/>
      </c>
      <c r="AA22" s="43" t="n"/>
      <c r="AB22" s="39" t="n"/>
    </row>
    <row r="23" ht="16" customHeight="1">
      <c r="A23" s="38" t="n">
        <v>12</v>
      </c>
      <c r="B23" s="39" t="n"/>
      <c r="C23" s="39" t="n"/>
      <c r="D23" s="40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2">
        <f>IF(COUNT(E23:M23)=0,"",SUM(E23:M23)/F6)</f>
        <v/>
      </c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2">
        <f>IF(COUNT(O23:W23)=0,"",SUM(O23:W23))</f>
        <v/>
      </c>
      <c r="Y23" s="42">
        <f>IF(X23="","",X23/F6)</f>
        <v/>
      </c>
      <c r="Z23" s="42">
        <f>IF(Y23="","",MAX(0,X23-F7*F6))</f>
        <v/>
      </c>
      <c r="AA23" s="43" t="n"/>
      <c r="AB23" s="39" t="n"/>
    </row>
    <row r="24" ht="16" customHeight="1">
      <c r="A24" s="38" t="n">
        <v>13</v>
      </c>
      <c r="B24" s="39" t="n"/>
      <c r="C24" s="39" t="n"/>
      <c r="D24" s="40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2">
        <f>IF(COUNT(E24:M24)=0,"",SUM(E24:M24)/F6)</f>
        <v/>
      </c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2">
        <f>IF(COUNT(O24:W24)=0,"",SUM(O24:W24))</f>
        <v/>
      </c>
      <c r="Y24" s="42">
        <f>IF(X24="","",X24/F6)</f>
        <v/>
      </c>
      <c r="Z24" s="42">
        <f>IF(Y24="","",MAX(0,X24-F7*F6))</f>
        <v/>
      </c>
      <c r="AA24" s="43" t="n"/>
      <c r="AB24" s="39" t="n"/>
    </row>
    <row r="25" ht="16" customHeight="1">
      <c r="A25" s="38" t="n">
        <v>14</v>
      </c>
      <c r="B25" s="39" t="n"/>
      <c r="C25" s="39" t="n"/>
      <c r="D25" s="40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2">
        <f>IF(COUNT(E25:M25)=0,"",SUM(E25:M25)/F6)</f>
        <v/>
      </c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2">
        <f>IF(COUNT(O25:W25)=0,"",SUM(O25:W25))</f>
        <v/>
      </c>
      <c r="Y25" s="42">
        <f>IF(X25="","",X25/F6)</f>
        <v/>
      </c>
      <c r="Z25" s="42">
        <f>IF(Y25="","",MAX(0,X25-F7*F6))</f>
        <v/>
      </c>
      <c r="AA25" s="43" t="n"/>
      <c r="AB25" s="39" t="n"/>
    </row>
    <row r="26" ht="16" customHeight="1">
      <c r="A26" s="38" t="n">
        <v>15</v>
      </c>
      <c r="B26" s="39" t="n"/>
      <c r="C26" s="39" t="n"/>
      <c r="D26" s="40" t="n"/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2">
        <f>IF(COUNT(E26:M26)=0,"",SUM(E26:M26)/F6)</f>
        <v/>
      </c>
      <c r="O26" s="41" t="n"/>
      <c r="P26" s="41" t="n"/>
      <c r="Q26" s="41" t="n"/>
      <c r="R26" s="41" t="n"/>
      <c r="S26" s="41" t="n"/>
      <c r="T26" s="41" t="n"/>
      <c r="U26" s="41" t="n"/>
      <c r="V26" s="41" t="n"/>
      <c r="W26" s="41" t="n"/>
      <c r="X26" s="42">
        <f>IF(COUNT(O26:W26)=0,"",SUM(O26:W26))</f>
        <v/>
      </c>
      <c r="Y26" s="42">
        <f>IF(X26="","",X26/F6)</f>
        <v/>
      </c>
      <c r="Z26" s="42">
        <f>IF(Y26="","",MAX(0,X26-F7*F6))</f>
        <v/>
      </c>
      <c r="AA26" s="43" t="n"/>
      <c r="AB26" s="39" t="n"/>
    </row>
    <row r="27" ht="16" customHeight="1">
      <c r="A27" s="38" t="n">
        <v>16</v>
      </c>
      <c r="B27" s="39" t="n"/>
      <c r="C27" s="39" t="n"/>
      <c r="D27" s="40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2">
        <f>IF(COUNT(E27:M27)=0,"",SUM(E27:M27)/F6)</f>
        <v/>
      </c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2">
        <f>IF(COUNT(O27:W27)=0,"",SUM(O27:W27))</f>
        <v/>
      </c>
      <c r="Y27" s="42">
        <f>IF(X27="","",X27/F6)</f>
        <v/>
      </c>
      <c r="Z27" s="42">
        <f>IF(Y27="","",MAX(0,X27-F7*F6))</f>
        <v/>
      </c>
      <c r="AA27" s="43" t="n"/>
      <c r="AB27" s="39" t="n"/>
    </row>
    <row r="28" ht="16" customHeight="1">
      <c r="A28" s="38" t="n">
        <v>17</v>
      </c>
      <c r="B28" s="39" t="n"/>
      <c r="C28" s="39" t="n"/>
      <c r="D28" s="40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2">
        <f>IF(COUNT(E28:M28)=0,"",SUM(E28:M28)/F6)</f>
        <v/>
      </c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2">
        <f>IF(COUNT(O28:W28)=0,"",SUM(O28:W28))</f>
        <v/>
      </c>
      <c r="Y28" s="42">
        <f>IF(X28="","",X28/F6)</f>
        <v/>
      </c>
      <c r="Z28" s="42">
        <f>IF(Y28="","",MAX(0,X28-F7*F6))</f>
        <v/>
      </c>
      <c r="AA28" s="43" t="n"/>
      <c r="AB28" s="39" t="n"/>
    </row>
    <row r="29" ht="16" customHeight="1">
      <c r="A29" s="38" t="n">
        <v>18</v>
      </c>
      <c r="B29" s="39" t="n"/>
      <c r="C29" s="39" t="n"/>
      <c r="D29" s="40" t="n"/>
      <c r="E29" s="41" t="n"/>
      <c r="F29" s="41" t="n"/>
      <c r="G29" s="41" t="n"/>
      <c r="H29" s="41" t="n"/>
      <c r="I29" s="41" t="n"/>
      <c r="J29" s="41" t="n"/>
      <c r="K29" s="41" t="n"/>
      <c r="L29" s="41" t="n"/>
      <c r="M29" s="41" t="n"/>
      <c r="N29" s="42">
        <f>IF(COUNT(E29:M29)=0,"",SUM(E29:M29)/F6)</f>
        <v/>
      </c>
      <c r="O29" s="41" t="n"/>
      <c r="P29" s="41" t="n"/>
      <c r="Q29" s="41" t="n"/>
      <c r="R29" s="41" t="n"/>
      <c r="S29" s="41" t="n"/>
      <c r="T29" s="41" t="n"/>
      <c r="U29" s="41" t="n"/>
      <c r="V29" s="41" t="n"/>
      <c r="W29" s="41" t="n"/>
      <c r="X29" s="42">
        <f>IF(COUNT(O29:W29)=0,"",SUM(O29:W29))</f>
        <v/>
      </c>
      <c r="Y29" s="42">
        <f>IF(X29="","",X29/F6)</f>
        <v/>
      </c>
      <c r="Z29" s="42">
        <f>IF(Y29="","",MAX(0,X29-F7*F6))</f>
        <v/>
      </c>
      <c r="AA29" s="43" t="n"/>
      <c r="AB29" s="39" t="n"/>
    </row>
    <row r="30" ht="16" customHeight="1">
      <c r="A30" s="38" t="n">
        <v>19</v>
      </c>
      <c r="B30" s="39" t="n"/>
      <c r="C30" s="39" t="n"/>
      <c r="D30" s="40" t="n"/>
      <c r="E30" s="41" t="n"/>
      <c r="F30" s="41" t="n"/>
      <c r="G30" s="41" t="n"/>
      <c r="H30" s="41" t="n"/>
      <c r="I30" s="41" t="n"/>
      <c r="J30" s="41" t="n"/>
      <c r="K30" s="41" t="n"/>
      <c r="L30" s="41" t="n"/>
      <c r="M30" s="41" t="n"/>
      <c r="N30" s="42">
        <f>IF(COUNT(E30:M30)=0,"",SUM(E30:M30)/F6)</f>
        <v/>
      </c>
      <c r="O30" s="41" t="n"/>
      <c r="P30" s="41" t="n"/>
      <c r="Q30" s="41" t="n"/>
      <c r="R30" s="41" t="n"/>
      <c r="S30" s="41" t="n"/>
      <c r="T30" s="41" t="n"/>
      <c r="U30" s="41" t="n"/>
      <c r="V30" s="41" t="n"/>
      <c r="W30" s="41" t="n"/>
      <c r="X30" s="42">
        <f>IF(COUNT(O30:W30)=0,"",SUM(O30:W30))</f>
        <v/>
      </c>
      <c r="Y30" s="42">
        <f>IF(X30="","",X30/F6)</f>
        <v/>
      </c>
      <c r="Z30" s="42">
        <f>IF(Y30="","",MAX(0,X30-F7*F6))</f>
        <v/>
      </c>
      <c r="AA30" s="43" t="n"/>
      <c r="AB30" s="39" t="n"/>
    </row>
    <row r="31" ht="16" customHeight="1">
      <c r="A31" s="38" t="n">
        <v>20</v>
      </c>
      <c r="B31" s="39" t="n"/>
      <c r="C31" s="39" t="n"/>
      <c r="D31" s="40" t="n"/>
      <c r="E31" s="41" t="n"/>
      <c r="F31" s="41" t="n"/>
      <c r="G31" s="41" t="n"/>
      <c r="H31" s="41" t="n"/>
      <c r="I31" s="41" t="n"/>
      <c r="J31" s="41" t="n"/>
      <c r="K31" s="41" t="n"/>
      <c r="L31" s="41" t="n"/>
      <c r="M31" s="41" t="n"/>
      <c r="N31" s="42">
        <f>IF(COUNT(E31:M31)=0,"",SUM(E31:M31)/F6)</f>
        <v/>
      </c>
      <c r="O31" s="41" t="n"/>
      <c r="P31" s="41" t="n"/>
      <c r="Q31" s="41" t="n"/>
      <c r="R31" s="41" t="n"/>
      <c r="S31" s="41" t="n"/>
      <c r="T31" s="41" t="n"/>
      <c r="U31" s="41" t="n"/>
      <c r="V31" s="41" t="n"/>
      <c r="W31" s="41" t="n"/>
      <c r="X31" s="42">
        <f>IF(COUNT(O31:W31)=0,"",SUM(O31:W31))</f>
        <v/>
      </c>
      <c r="Y31" s="42">
        <f>IF(X31="","",X31/F6)</f>
        <v/>
      </c>
      <c r="Z31" s="42">
        <f>IF(Y31="","",MAX(0,X31-F7*F6))</f>
        <v/>
      </c>
      <c r="AA31" s="43" t="n"/>
      <c r="AB31" s="39" t="n"/>
    </row>
    <row r="32" ht="16" customHeight="1">
      <c r="A32" s="38" t="n">
        <v>21</v>
      </c>
      <c r="B32" s="39" t="n"/>
      <c r="C32" s="39" t="n"/>
      <c r="D32" s="40" t="n"/>
      <c r="E32" s="41" t="n"/>
      <c r="F32" s="41" t="n"/>
      <c r="G32" s="41" t="n"/>
      <c r="H32" s="41" t="n"/>
      <c r="I32" s="41" t="n"/>
      <c r="J32" s="41" t="n"/>
      <c r="K32" s="41" t="n"/>
      <c r="L32" s="41" t="n"/>
      <c r="M32" s="41" t="n"/>
      <c r="N32" s="42">
        <f>IF(COUNT(E32:M32)=0,"",SUM(E32:M32)/F6)</f>
        <v/>
      </c>
      <c r="O32" s="41" t="n"/>
      <c r="P32" s="41" t="n"/>
      <c r="Q32" s="41" t="n"/>
      <c r="R32" s="41" t="n"/>
      <c r="S32" s="41" t="n"/>
      <c r="T32" s="41" t="n"/>
      <c r="U32" s="41" t="n"/>
      <c r="V32" s="41" t="n"/>
      <c r="W32" s="41" t="n"/>
      <c r="X32" s="42">
        <f>IF(COUNT(O32:W32)=0,"",SUM(O32:W32))</f>
        <v/>
      </c>
      <c r="Y32" s="42">
        <f>IF(X32="","",X32/F6)</f>
        <v/>
      </c>
      <c r="Z32" s="42">
        <f>IF(Y32="","",MAX(0,X32-F7*F6))</f>
        <v/>
      </c>
      <c r="AA32" s="43" t="n"/>
      <c r="AB32" s="39" t="n"/>
    </row>
    <row r="33" ht="16" customHeight="1">
      <c r="A33" s="38" t="n">
        <v>22</v>
      </c>
      <c r="B33" s="39" t="n"/>
      <c r="C33" s="39" t="n"/>
      <c r="D33" s="40" t="n"/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2">
        <f>IF(COUNT(E33:M33)=0,"",SUM(E33:M33)/F6)</f>
        <v/>
      </c>
      <c r="O33" s="41" t="n"/>
      <c r="P33" s="41" t="n"/>
      <c r="Q33" s="41" t="n"/>
      <c r="R33" s="41" t="n"/>
      <c r="S33" s="41" t="n"/>
      <c r="T33" s="41" t="n"/>
      <c r="U33" s="41" t="n"/>
      <c r="V33" s="41" t="n"/>
      <c r="W33" s="41" t="n"/>
      <c r="X33" s="42">
        <f>IF(COUNT(O33:W33)=0,"",SUM(O33:W33))</f>
        <v/>
      </c>
      <c r="Y33" s="42">
        <f>IF(X33="","",X33/F6)</f>
        <v/>
      </c>
      <c r="Z33" s="42">
        <f>IF(Y33="","",MAX(0,X33-F7*F6))</f>
        <v/>
      </c>
      <c r="AA33" s="43" t="n"/>
      <c r="AB33" s="39" t="n"/>
    </row>
    <row r="34" ht="16" customHeight="1">
      <c r="A34" s="38" t="n">
        <v>23</v>
      </c>
      <c r="B34" s="39" t="n"/>
      <c r="C34" s="39" t="n"/>
      <c r="D34" s="40" t="n"/>
      <c r="E34" s="41" t="n"/>
      <c r="F34" s="41" t="n"/>
      <c r="G34" s="41" t="n"/>
      <c r="H34" s="41" t="n"/>
      <c r="I34" s="41" t="n"/>
      <c r="J34" s="41" t="n"/>
      <c r="K34" s="41" t="n"/>
      <c r="L34" s="41" t="n"/>
      <c r="M34" s="41" t="n"/>
      <c r="N34" s="42">
        <f>IF(COUNT(E34:M34)=0,"",SUM(E34:M34)/F6)</f>
        <v/>
      </c>
      <c r="O34" s="41" t="n"/>
      <c r="P34" s="41" t="n"/>
      <c r="Q34" s="41" t="n"/>
      <c r="R34" s="41" t="n"/>
      <c r="S34" s="41" t="n"/>
      <c r="T34" s="41" t="n"/>
      <c r="U34" s="41" t="n"/>
      <c r="V34" s="41" t="n"/>
      <c r="W34" s="41" t="n"/>
      <c r="X34" s="42">
        <f>IF(COUNT(O34:W34)=0,"",SUM(O34:W34))</f>
        <v/>
      </c>
      <c r="Y34" s="42">
        <f>IF(X34="","",X34/F6)</f>
        <v/>
      </c>
      <c r="Z34" s="42">
        <f>IF(Y34="","",MAX(0,X34-F7*F6))</f>
        <v/>
      </c>
      <c r="AA34" s="43" t="n"/>
      <c r="AB34" s="39" t="n"/>
    </row>
    <row r="35" ht="16" customHeight="1">
      <c r="A35" s="38" t="n">
        <v>24</v>
      </c>
      <c r="B35" s="39" t="n"/>
      <c r="C35" s="39" t="n"/>
      <c r="D35" s="40" t="n"/>
      <c r="E35" s="41" t="n"/>
      <c r="F35" s="41" t="n"/>
      <c r="G35" s="41" t="n"/>
      <c r="H35" s="41" t="n"/>
      <c r="I35" s="41" t="n"/>
      <c r="J35" s="41" t="n"/>
      <c r="K35" s="41" t="n"/>
      <c r="L35" s="41" t="n"/>
      <c r="M35" s="41" t="n"/>
      <c r="N35" s="42">
        <f>IF(COUNT(E35:M35)=0,"",SUM(E35:M35)/F6)</f>
        <v/>
      </c>
      <c r="O35" s="41" t="n"/>
      <c r="P35" s="41" t="n"/>
      <c r="Q35" s="41" t="n"/>
      <c r="R35" s="41" t="n"/>
      <c r="S35" s="41" t="n"/>
      <c r="T35" s="41" t="n"/>
      <c r="U35" s="41" t="n"/>
      <c r="V35" s="41" t="n"/>
      <c r="W35" s="41" t="n"/>
      <c r="X35" s="42">
        <f>IF(COUNT(O35:W35)=0,"",SUM(O35:W35))</f>
        <v/>
      </c>
      <c r="Y35" s="42">
        <f>IF(X35="","",X35/F6)</f>
        <v/>
      </c>
      <c r="Z35" s="42">
        <f>IF(Y35="","",MAX(0,X35-F7*F6))</f>
        <v/>
      </c>
      <c r="AA35" s="43" t="n"/>
      <c r="AB35" s="39" t="n"/>
    </row>
    <row r="36" ht="16" customHeight="1">
      <c r="A36" s="38" t="n">
        <v>25</v>
      </c>
      <c r="B36" s="39" t="n"/>
      <c r="C36" s="39" t="n"/>
      <c r="D36" s="40" t="n"/>
      <c r="E36" s="41" t="n"/>
      <c r="F36" s="41" t="n"/>
      <c r="G36" s="41" t="n"/>
      <c r="H36" s="41" t="n"/>
      <c r="I36" s="41" t="n"/>
      <c r="J36" s="41" t="n"/>
      <c r="K36" s="41" t="n"/>
      <c r="L36" s="41" t="n"/>
      <c r="M36" s="41" t="n"/>
      <c r="N36" s="42">
        <f>IF(COUNT(E36:M36)=0,"",SUM(E36:M36)/F6)</f>
        <v/>
      </c>
      <c r="O36" s="41" t="n"/>
      <c r="P36" s="41" t="n"/>
      <c r="Q36" s="41" t="n"/>
      <c r="R36" s="41" t="n"/>
      <c r="S36" s="41" t="n"/>
      <c r="T36" s="41" t="n"/>
      <c r="U36" s="41" t="n"/>
      <c r="V36" s="41" t="n"/>
      <c r="W36" s="41" t="n"/>
      <c r="X36" s="42">
        <f>IF(COUNT(O36:W36)=0,"",SUM(O36:W36))</f>
        <v/>
      </c>
      <c r="Y36" s="42">
        <f>IF(X36="","",X36/F6)</f>
        <v/>
      </c>
      <c r="Z36" s="42">
        <f>IF(Y36="","",MAX(0,X36-F7*F6))</f>
        <v/>
      </c>
      <c r="AA36" s="43" t="n"/>
      <c r="AB36" s="39" t="n"/>
    </row>
    <row r="37" ht="16" customHeight="1">
      <c r="A37" s="38" t="n">
        <v>26</v>
      </c>
      <c r="B37" s="39" t="n"/>
      <c r="C37" s="39" t="n"/>
      <c r="D37" s="40" t="n"/>
      <c r="E37" s="41" t="n"/>
      <c r="F37" s="41" t="n"/>
      <c r="G37" s="41" t="n"/>
      <c r="H37" s="41" t="n"/>
      <c r="I37" s="41" t="n"/>
      <c r="J37" s="41" t="n"/>
      <c r="K37" s="41" t="n"/>
      <c r="L37" s="41" t="n"/>
      <c r="M37" s="41" t="n"/>
      <c r="N37" s="42">
        <f>IF(COUNT(E37:M37)=0,"",SUM(E37:M37)/F6)</f>
        <v/>
      </c>
      <c r="O37" s="41" t="n"/>
      <c r="P37" s="41" t="n"/>
      <c r="Q37" s="41" t="n"/>
      <c r="R37" s="41" t="n"/>
      <c r="S37" s="41" t="n"/>
      <c r="T37" s="41" t="n"/>
      <c r="U37" s="41" t="n"/>
      <c r="V37" s="41" t="n"/>
      <c r="W37" s="41" t="n"/>
      <c r="X37" s="42">
        <f>IF(COUNT(O37:W37)=0,"",SUM(O37:W37))</f>
        <v/>
      </c>
      <c r="Y37" s="42">
        <f>IF(X37="","",X37/F6)</f>
        <v/>
      </c>
      <c r="Z37" s="42">
        <f>IF(Y37="","",MAX(0,X37-F7*F6))</f>
        <v/>
      </c>
      <c r="AA37" s="43" t="n"/>
      <c r="AB37" s="39" t="n"/>
    </row>
    <row r="38" ht="16" customHeight="1">
      <c r="A38" s="38" t="n">
        <v>27</v>
      </c>
      <c r="B38" s="39" t="n"/>
      <c r="C38" s="39" t="n"/>
      <c r="D38" s="40" t="n"/>
      <c r="E38" s="41" t="n"/>
      <c r="F38" s="41" t="n"/>
      <c r="G38" s="41" t="n"/>
      <c r="H38" s="41" t="n"/>
      <c r="I38" s="41" t="n"/>
      <c r="J38" s="41" t="n"/>
      <c r="K38" s="41" t="n"/>
      <c r="L38" s="41" t="n"/>
      <c r="M38" s="41" t="n"/>
      <c r="N38" s="42">
        <f>IF(COUNT(E38:M38)=0,"",SUM(E38:M38)/F6)</f>
        <v/>
      </c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2">
        <f>IF(COUNT(O38:W38)=0,"",SUM(O38:W38))</f>
        <v/>
      </c>
      <c r="Y38" s="42">
        <f>IF(X38="","",X38/F6)</f>
        <v/>
      </c>
      <c r="Z38" s="42">
        <f>IF(Y38="","",MAX(0,X38-F7*F6))</f>
        <v/>
      </c>
      <c r="AA38" s="43" t="n"/>
      <c r="AB38" s="39" t="n"/>
    </row>
    <row r="39" ht="16" customHeight="1">
      <c r="A39" s="38" t="n">
        <v>28</v>
      </c>
      <c r="B39" s="39" t="n"/>
      <c r="C39" s="39" t="n"/>
      <c r="D39" s="40" t="n"/>
      <c r="E39" s="41" t="n"/>
      <c r="F39" s="41" t="n"/>
      <c r="G39" s="41" t="n"/>
      <c r="H39" s="41" t="n"/>
      <c r="I39" s="41" t="n"/>
      <c r="J39" s="41" t="n"/>
      <c r="K39" s="41" t="n"/>
      <c r="L39" s="41" t="n"/>
      <c r="M39" s="41" t="n"/>
      <c r="N39" s="42">
        <f>IF(COUNT(E39:M39)=0,"",SUM(E39:M39)/F6)</f>
        <v/>
      </c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2">
        <f>IF(COUNT(O39:W39)=0,"",SUM(O39:W39))</f>
        <v/>
      </c>
      <c r="Y39" s="42">
        <f>IF(X39="","",X39/F6)</f>
        <v/>
      </c>
      <c r="Z39" s="42">
        <f>IF(Y39="","",MAX(0,X39-F7*F6))</f>
        <v/>
      </c>
      <c r="AA39" s="43" t="n"/>
      <c r="AB39" s="39" t="n"/>
    </row>
    <row r="40" ht="16" customHeight="1">
      <c r="A40" s="38" t="n">
        <v>29</v>
      </c>
      <c r="B40" s="39" t="n"/>
      <c r="C40" s="39" t="n"/>
      <c r="D40" s="40" t="n"/>
      <c r="E40" s="41" t="n"/>
      <c r="F40" s="41" t="n"/>
      <c r="G40" s="41" t="n"/>
      <c r="H40" s="41" t="n"/>
      <c r="I40" s="41" t="n"/>
      <c r="J40" s="41" t="n"/>
      <c r="K40" s="41" t="n"/>
      <c r="L40" s="41" t="n"/>
      <c r="M40" s="41" t="n"/>
      <c r="N40" s="42">
        <f>IF(COUNT(E40:M40)=0,"",SUM(E40:M40)/F6)</f>
        <v/>
      </c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2">
        <f>IF(COUNT(O40:W40)=0,"",SUM(O40:W40))</f>
        <v/>
      </c>
      <c r="Y40" s="42">
        <f>IF(X40="","",X40/F6)</f>
        <v/>
      </c>
      <c r="Z40" s="42">
        <f>IF(Y40="","",MAX(0,X40-F7*F6))</f>
        <v/>
      </c>
      <c r="AA40" s="43" t="n"/>
      <c r="AB40" s="39" t="n"/>
    </row>
    <row r="41" ht="16" customHeight="1">
      <c r="A41" s="38" t="n">
        <v>30</v>
      </c>
      <c r="B41" s="39" t="n"/>
      <c r="C41" s="39" t="n"/>
      <c r="D41" s="40" t="n"/>
      <c r="E41" s="41" t="n"/>
      <c r="F41" s="41" t="n"/>
      <c r="G41" s="41" t="n"/>
      <c r="H41" s="41" t="n"/>
      <c r="I41" s="41" t="n"/>
      <c r="J41" s="41" t="n"/>
      <c r="K41" s="41" t="n"/>
      <c r="L41" s="41" t="n"/>
      <c r="M41" s="41" t="n"/>
      <c r="N41" s="42">
        <f>IF(COUNT(E41:M41)=0,"",SUM(E41:M41)/F6)</f>
        <v/>
      </c>
      <c r="O41" s="41" t="n"/>
      <c r="P41" s="41" t="n"/>
      <c r="Q41" s="41" t="n"/>
      <c r="R41" s="41" t="n"/>
      <c r="S41" s="41" t="n"/>
      <c r="T41" s="41" t="n"/>
      <c r="U41" s="41" t="n"/>
      <c r="V41" s="41" t="n"/>
      <c r="W41" s="41" t="n"/>
      <c r="X41" s="42">
        <f>IF(COUNT(O41:W41)=0,"",SUM(O41:W41))</f>
        <v/>
      </c>
      <c r="Y41" s="42">
        <f>IF(X41="","",X41/F6)</f>
        <v/>
      </c>
      <c r="Z41" s="42">
        <f>IF(Y41="","",MAX(0,X41-F7*F6))</f>
        <v/>
      </c>
      <c r="AA41" s="43" t="n"/>
      <c r="AB41" s="39" t="n"/>
    </row>
    <row r="42" ht="16" customHeight="1">
      <c r="A42" s="38" t="n">
        <v>31</v>
      </c>
      <c r="B42" s="39" t="n"/>
      <c r="C42" s="39" t="n"/>
      <c r="D42" s="40" t="n"/>
      <c r="E42" s="41" t="n"/>
      <c r="F42" s="41" t="n"/>
      <c r="G42" s="41" t="n"/>
      <c r="H42" s="41" t="n"/>
      <c r="I42" s="41" t="n"/>
      <c r="J42" s="41" t="n"/>
      <c r="K42" s="41" t="n"/>
      <c r="L42" s="41" t="n"/>
      <c r="M42" s="41" t="n"/>
      <c r="N42" s="42">
        <f>IF(COUNT(E42:M42)=0,"",SUM(E42:M42)/F6)</f>
        <v/>
      </c>
      <c r="O42" s="41" t="n"/>
      <c r="P42" s="41" t="n"/>
      <c r="Q42" s="41" t="n"/>
      <c r="R42" s="41" t="n"/>
      <c r="S42" s="41" t="n"/>
      <c r="T42" s="41" t="n"/>
      <c r="U42" s="41" t="n"/>
      <c r="V42" s="41" t="n"/>
      <c r="W42" s="41" t="n"/>
      <c r="X42" s="42">
        <f>IF(COUNT(O42:W42)=0,"",SUM(O42:W42))</f>
        <v/>
      </c>
      <c r="Y42" s="42">
        <f>IF(X42="","",X42/F6)</f>
        <v/>
      </c>
      <c r="Z42" s="42">
        <f>IF(Y42="","",MAX(0,X42-F7*F6))</f>
        <v/>
      </c>
      <c r="AA42" s="43" t="n"/>
      <c r="AB42" s="39" t="n"/>
    </row>
    <row r="43" ht="16" customHeight="1">
      <c r="A43" s="38" t="n">
        <v>32</v>
      </c>
      <c r="B43" s="39" t="n"/>
      <c r="C43" s="39" t="n"/>
      <c r="D43" s="40" t="n"/>
      <c r="E43" s="41" t="n"/>
      <c r="F43" s="41" t="n"/>
      <c r="G43" s="41" t="n"/>
      <c r="H43" s="41" t="n"/>
      <c r="I43" s="41" t="n"/>
      <c r="J43" s="41" t="n"/>
      <c r="K43" s="41" t="n"/>
      <c r="L43" s="41" t="n"/>
      <c r="M43" s="41" t="n"/>
      <c r="N43" s="42">
        <f>IF(COUNT(E43:M43)=0,"",SUM(E43:M43)/F6)</f>
        <v/>
      </c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2">
        <f>IF(COUNT(O43:W43)=0,"",SUM(O43:W43))</f>
        <v/>
      </c>
      <c r="Y43" s="42">
        <f>IF(X43="","",X43/F6)</f>
        <v/>
      </c>
      <c r="Z43" s="42">
        <f>IF(Y43="","",MAX(0,X43-F7*F6))</f>
        <v/>
      </c>
      <c r="AA43" s="43" t="n"/>
      <c r="AB43" s="39" t="n"/>
    </row>
    <row r="44" ht="16" customHeight="1">
      <c r="A44" s="38" t="n">
        <v>33</v>
      </c>
      <c r="B44" s="39" t="n"/>
      <c r="C44" s="39" t="n"/>
      <c r="D44" s="40" t="n"/>
      <c r="E44" s="41" t="n"/>
      <c r="F44" s="41" t="n"/>
      <c r="G44" s="41" t="n"/>
      <c r="H44" s="41" t="n"/>
      <c r="I44" s="41" t="n"/>
      <c r="J44" s="41" t="n"/>
      <c r="K44" s="41" t="n"/>
      <c r="L44" s="41" t="n"/>
      <c r="M44" s="41" t="n"/>
      <c r="N44" s="42">
        <f>IF(COUNT(E44:M44)=0,"",SUM(E44:M44)/F6)</f>
        <v/>
      </c>
      <c r="O44" s="41" t="n"/>
      <c r="P44" s="41" t="n"/>
      <c r="Q44" s="41" t="n"/>
      <c r="R44" s="41" t="n"/>
      <c r="S44" s="41" t="n"/>
      <c r="T44" s="41" t="n"/>
      <c r="U44" s="41" t="n"/>
      <c r="V44" s="41" t="n"/>
      <c r="W44" s="41" t="n"/>
      <c r="X44" s="42">
        <f>IF(COUNT(O44:W44)=0,"",SUM(O44:W44))</f>
        <v/>
      </c>
      <c r="Y44" s="42">
        <f>IF(X44="","",X44/F6)</f>
        <v/>
      </c>
      <c r="Z44" s="42">
        <f>IF(Y44="","",MAX(0,X44-F7*F6))</f>
        <v/>
      </c>
      <c r="AA44" s="43" t="n"/>
      <c r="AB44" s="39" t="n"/>
    </row>
    <row r="45" ht="16" customHeight="1">
      <c r="A45" s="38" t="n">
        <v>34</v>
      </c>
      <c r="B45" s="39" t="n"/>
      <c r="C45" s="39" t="n"/>
      <c r="D45" s="40" t="n"/>
      <c r="E45" s="41" t="n"/>
      <c r="F45" s="41" t="n"/>
      <c r="G45" s="41" t="n"/>
      <c r="H45" s="41" t="n"/>
      <c r="I45" s="41" t="n"/>
      <c r="J45" s="41" t="n"/>
      <c r="K45" s="41" t="n"/>
      <c r="L45" s="41" t="n"/>
      <c r="M45" s="41" t="n"/>
      <c r="N45" s="42">
        <f>IF(COUNT(E45:M45)=0,"",SUM(E45:M45)/F6)</f>
        <v/>
      </c>
      <c r="O45" s="41" t="n"/>
      <c r="P45" s="41" t="n"/>
      <c r="Q45" s="41" t="n"/>
      <c r="R45" s="41" t="n"/>
      <c r="S45" s="41" t="n"/>
      <c r="T45" s="41" t="n"/>
      <c r="U45" s="41" t="n"/>
      <c r="V45" s="41" t="n"/>
      <c r="W45" s="41" t="n"/>
      <c r="X45" s="42">
        <f>IF(COUNT(O45:W45)=0,"",SUM(O45:W45))</f>
        <v/>
      </c>
      <c r="Y45" s="42">
        <f>IF(X45="","",X45/F6)</f>
        <v/>
      </c>
      <c r="Z45" s="42">
        <f>IF(Y45="","",MAX(0,X45-F7*F6))</f>
        <v/>
      </c>
      <c r="AA45" s="43" t="n"/>
      <c r="AB45" s="39" t="n"/>
    </row>
    <row r="46" ht="16" customHeight="1">
      <c r="A46" s="38" t="n">
        <v>35</v>
      </c>
      <c r="B46" s="39" t="n"/>
      <c r="C46" s="39" t="n"/>
      <c r="D46" s="40" t="n"/>
      <c r="E46" s="41" t="n"/>
      <c r="F46" s="41" t="n"/>
      <c r="G46" s="41" t="n"/>
      <c r="H46" s="41" t="n"/>
      <c r="I46" s="41" t="n"/>
      <c r="J46" s="41" t="n"/>
      <c r="K46" s="41" t="n"/>
      <c r="L46" s="41" t="n"/>
      <c r="M46" s="41" t="n"/>
      <c r="N46" s="42">
        <f>IF(COUNT(E46:M46)=0,"",SUM(E46:M46)/F6)</f>
        <v/>
      </c>
      <c r="O46" s="41" t="n"/>
      <c r="P46" s="41" t="n"/>
      <c r="Q46" s="41" t="n"/>
      <c r="R46" s="41" t="n"/>
      <c r="S46" s="41" t="n"/>
      <c r="T46" s="41" t="n"/>
      <c r="U46" s="41" t="n"/>
      <c r="V46" s="41" t="n"/>
      <c r="W46" s="41" t="n"/>
      <c r="X46" s="42">
        <f>IF(COUNT(O46:W46)=0,"",SUM(O46:W46))</f>
        <v/>
      </c>
      <c r="Y46" s="42">
        <f>IF(X46="","",X46/F6)</f>
        <v/>
      </c>
      <c r="Z46" s="42">
        <f>IF(Y46="","",MAX(0,X46-F7*F6))</f>
        <v/>
      </c>
      <c r="AA46" s="43" t="n"/>
      <c r="AB46" s="39" t="n"/>
    </row>
    <row r="47" ht="16" customHeight="1">
      <c r="A47" s="38" t="n">
        <v>36</v>
      </c>
      <c r="B47" s="39" t="n"/>
      <c r="C47" s="39" t="n"/>
      <c r="D47" s="40" t="n"/>
      <c r="E47" s="41" t="n"/>
      <c r="F47" s="41" t="n"/>
      <c r="G47" s="41" t="n"/>
      <c r="H47" s="41" t="n"/>
      <c r="I47" s="41" t="n"/>
      <c r="J47" s="41" t="n"/>
      <c r="K47" s="41" t="n"/>
      <c r="L47" s="41" t="n"/>
      <c r="M47" s="41" t="n"/>
      <c r="N47" s="42">
        <f>IF(COUNT(E47:M47)=0,"",SUM(E47:M47)/F6)</f>
        <v/>
      </c>
      <c r="O47" s="41" t="n"/>
      <c r="P47" s="41" t="n"/>
      <c r="Q47" s="41" t="n"/>
      <c r="R47" s="41" t="n"/>
      <c r="S47" s="41" t="n"/>
      <c r="T47" s="41" t="n"/>
      <c r="U47" s="41" t="n"/>
      <c r="V47" s="41" t="n"/>
      <c r="W47" s="41" t="n"/>
      <c r="X47" s="42">
        <f>IF(COUNT(O47:W47)=0,"",SUM(O47:W47))</f>
        <v/>
      </c>
      <c r="Y47" s="42">
        <f>IF(X47="","",X47/F6)</f>
        <v/>
      </c>
      <c r="Z47" s="42">
        <f>IF(Y47="","",MAX(0,X47-F7*F6))</f>
        <v/>
      </c>
      <c r="AA47" s="43" t="n"/>
      <c r="AB47" s="39" t="n"/>
    </row>
    <row r="48" ht="16" customHeight="1">
      <c r="A48" s="38" t="n">
        <v>37</v>
      </c>
      <c r="B48" s="39" t="n"/>
      <c r="C48" s="39" t="n"/>
      <c r="D48" s="40" t="n"/>
      <c r="E48" s="41" t="n"/>
      <c r="F48" s="41" t="n"/>
      <c r="G48" s="41" t="n"/>
      <c r="H48" s="41" t="n"/>
      <c r="I48" s="41" t="n"/>
      <c r="J48" s="41" t="n"/>
      <c r="K48" s="41" t="n"/>
      <c r="L48" s="41" t="n"/>
      <c r="M48" s="41" t="n"/>
      <c r="N48" s="42">
        <f>IF(COUNT(E48:M48)=0,"",SUM(E48:M48)/F6)</f>
        <v/>
      </c>
      <c r="O48" s="41" t="n"/>
      <c r="P48" s="41" t="n"/>
      <c r="Q48" s="41" t="n"/>
      <c r="R48" s="41" t="n"/>
      <c r="S48" s="41" t="n"/>
      <c r="T48" s="41" t="n"/>
      <c r="U48" s="41" t="n"/>
      <c r="V48" s="41" t="n"/>
      <c r="W48" s="41" t="n"/>
      <c r="X48" s="42">
        <f>IF(COUNT(O48:W48)=0,"",SUM(O48:W48))</f>
        <v/>
      </c>
      <c r="Y48" s="42">
        <f>IF(X48="","",X48/F6)</f>
        <v/>
      </c>
      <c r="Z48" s="42">
        <f>IF(Y48="","",MAX(0,X48-F7*F6))</f>
        <v/>
      </c>
      <c r="AA48" s="43" t="n"/>
      <c r="AB48" s="39" t="n"/>
    </row>
    <row r="49" ht="16" customHeight="1">
      <c r="A49" s="38" t="n">
        <v>38</v>
      </c>
      <c r="B49" s="39" t="n"/>
      <c r="C49" s="39" t="n"/>
      <c r="D49" s="40" t="n"/>
      <c r="E49" s="41" t="n"/>
      <c r="F49" s="41" t="n"/>
      <c r="G49" s="41" t="n"/>
      <c r="H49" s="41" t="n"/>
      <c r="I49" s="41" t="n"/>
      <c r="J49" s="41" t="n"/>
      <c r="K49" s="41" t="n"/>
      <c r="L49" s="41" t="n"/>
      <c r="M49" s="41" t="n"/>
      <c r="N49" s="42">
        <f>IF(COUNT(E49:M49)=0,"",SUM(E49:M49)/F6)</f>
        <v/>
      </c>
      <c r="O49" s="41" t="n"/>
      <c r="P49" s="41" t="n"/>
      <c r="Q49" s="41" t="n"/>
      <c r="R49" s="41" t="n"/>
      <c r="S49" s="41" t="n"/>
      <c r="T49" s="41" t="n"/>
      <c r="U49" s="41" t="n"/>
      <c r="V49" s="41" t="n"/>
      <c r="W49" s="41" t="n"/>
      <c r="X49" s="42">
        <f>IF(COUNT(O49:W49)=0,"",SUM(O49:W49))</f>
        <v/>
      </c>
      <c r="Y49" s="42">
        <f>IF(X49="","",X49/F6)</f>
        <v/>
      </c>
      <c r="Z49" s="42">
        <f>IF(Y49="","",MAX(0,X49-F7*F6))</f>
        <v/>
      </c>
      <c r="AA49" s="43" t="n"/>
      <c r="AB49" s="39" t="n"/>
    </row>
    <row r="50" ht="16" customHeight="1">
      <c r="A50" s="38" t="n">
        <v>39</v>
      </c>
      <c r="B50" s="39" t="n"/>
      <c r="C50" s="39" t="n"/>
      <c r="D50" s="40" t="n"/>
      <c r="E50" s="41" t="n"/>
      <c r="F50" s="41" t="n"/>
      <c r="G50" s="41" t="n"/>
      <c r="H50" s="41" t="n"/>
      <c r="I50" s="41" t="n"/>
      <c r="J50" s="41" t="n"/>
      <c r="K50" s="41" t="n"/>
      <c r="L50" s="41" t="n"/>
      <c r="M50" s="41" t="n"/>
      <c r="N50" s="42">
        <f>IF(COUNT(E50:M50)=0,"",SUM(E50:M50)/F6)</f>
        <v/>
      </c>
      <c r="O50" s="41" t="n"/>
      <c r="P50" s="41" t="n"/>
      <c r="Q50" s="41" t="n"/>
      <c r="R50" s="41" t="n"/>
      <c r="S50" s="41" t="n"/>
      <c r="T50" s="41" t="n"/>
      <c r="U50" s="41" t="n"/>
      <c r="V50" s="41" t="n"/>
      <c r="W50" s="41" t="n"/>
      <c r="X50" s="42">
        <f>IF(COUNT(O50:W50)=0,"",SUM(O50:W50))</f>
        <v/>
      </c>
      <c r="Y50" s="42">
        <f>IF(X50="","",X50/F6)</f>
        <v/>
      </c>
      <c r="Z50" s="42">
        <f>IF(Y50="","",MAX(0,X50-F7*F6))</f>
        <v/>
      </c>
      <c r="AA50" s="43" t="n"/>
      <c r="AB50" s="39" t="n"/>
    </row>
    <row r="51" ht="16" customHeight="1">
      <c r="A51" s="38" t="n">
        <v>40</v>
      </c>
      <c r="B51" s="39" t="n"/>
      <c r="C51" s="39" t="n"/>
      <c r="D51" s="40" t="n"/>
      <c r="E51" s="41" t="n"/>
      <c r="F51" s="41" t="n"/>
      <c r="G51" s="41" t="n"/>
      <c r="H51" s="41" t="n"/>
      <c r="I51" s="41" t="n"/>
      <c r="J51" s="41" t="n"/>
      <c r="K51" s="41" t="n"/>
      <c r="L51" s="41" t="n"/>
      <c r="M51" s="41" t="n"/>
      <c r="N51" s="42">
        <f>IF(COUNT(E51:M51)=0,"",SUM(E51:M51)/F6)</f>
        <v/>
      </c>
      <c r="O51" s="41" t="n"/>
      <c r="P51" s="41" t="n"/>
      <c r="Q51" s="41" t="n"/>
      <c r="R51" s="41" t="n"/>
      <c r="S51" s="41" t="n"/>
      <c r="T51" s="41" t="n"/>
      <c r="U51" s="41" t="n"/>
      <c r="V51" s="41" t="n"/>
      <c r="W51" s="41" t="n"/>
      <c r="X51" s="42">
        <f>IF(COUNT(O51:W51)=0,"",SUM(O51:W51))</f>
        <v/>
      </c>
      <c r="Y51" s="42">
        <f>IF(X51="","",X51/F6)</f>
        <v/>
      </c>
      <c r="Z51" s="42">
        <f>IF(Y51="","",MAX(0,X51-F7*F6))</f>
        <v/>
      </c>
      <c r="AA51" s="43" t="n"/>
      <c r="AB51" s="39" t="n"/>
    </row>
    <row r="53" ht="18" customHeight="1">
      <c r="A53" s="33" t="inlineStr">
        <is>
          <t>B · Dönem kapanış özeti (KN-52)  ·  B · Period closure summary (KN-52)</t>
        </is>
      </c>
    </row>
    <row r="54" ht="18" customHeight="1">
      <c r="A54" s="44" t="inlineStr">
        <is>
          <t>Kapsamdaki çalışan sayısı  /  Employees in scope</t>
        </is>
      </c>
      <c r="B54" s="27" t="n"/>
      <c r="C54" s="27" t="n"/>
      <c r="D54" s="27" t="n"/>
      <c r="E54" s="27" t="n"/>
      <c r="F54" s="27" t="n"/>
      <c r="G54" s="45">
        <f>COUNTA(B12:B51)</f>
        <v/>
      </c>
      <c r="H54" s="27" t="n"/>
    </row>
    <row r="55" ht="18" customHeight="1">
      <c r="A55" s="44" t="inlineStr">
        <is>
          <t>Yazılı onayı bulunmayan çalışan (normal düzende çalışır)  /  Employees without written consent (normal pattern applies)</t>
        </is>
      </c>
      <c r="B55" s="27" t="n"/>
      <c r="C55" s="27" t="n"/>
      <c r="D55" s="27" t="n"/>
      <c r="E55" s="27" t="n"/>
      <c r="F55" s="27" t="n"/>
      <c r="G55" s="45">
        <f>SUMPRODUCT(--(B12:B51&lt;&gt;""),--(D12:D51&lt;&gt;"Onay verdi / Consented"))</f>
        <v/>
      </c>
      <c r="H55" s="27" t="n"/>
    </row>
    <row r="56" ht="18" customHeight="1">
      <c r="A56" s="44" t="inlineStr">
        <is>
          <t>Plan ortalaması sınırı aşan çalışan (sıfır olmalı)  /  Employees whose plan average exceeds the limit (must be zero)</t>
        </is>
      </c>
      <c r="B56" s="27" t="n"/>
      <c r="C56" s="27" t="n"/>
      <c r="D56" s="27" t="n"/>
      <c r="E56" s="27" t="n"/>
      <c r="F56" s="27" t="n"/>
      <c r="G56" s="45">
        <f>SUMPRODUCT(--(N12:N51&lt;&gt;""),--(N12:N51&gt;F7))</f>
        <v/>
      </c>
      <c r="H56" s="27" t="n"/>
    </row>
    <row r="57" ht="18" customHeight="1">
      <c r="A57" s="44" t="inlineStr">
        <is>
          <t>Toplam ortalama üstü bakiye (saat) — fazla çalışma olarak ücretlendirilir  /  Total balance above average (hours) — paid as overtime</t>
        </is>
      </c>
      <c r="B57" s="27" t="n"/>
      <c r="C57" s="27" t="n"/>
      <c r="D57" s="27" t="n"/>
      <c r="E57" s="27" t="n"/>
      <c r="F57" s="27" t="n"/>
      <c r="G57" s="46">
        <f>SUM(Z12:Z51)</f>
        <v/>
      </c>
      <c r="H57" s="27" t="n"/>
    </row>
    <row r="58" ht="18" customHeight="1">
      <c r="A58" s="44" t="inlineStr">
        <is>
          <t>Toplam günlük / dinlenme ihlali  /  Total daily / rest breaches</t>
        </is>
      </c>
      <c r="B58" s="27" t="n"/>
      <c r="C58" s="27" t="n"/>
      <c r="D58" s="27" t="n"/>
      <c r="E58" s="27" t="n"/>
      <c r="F58" s="27" t="n"/>
      <c r="G58" s="45">
        <f>SUM(AA12:AA51)</f>
        <v/>
      </c>
      <c r="H58" s="27" t="n"/>
    </row>
    <row r="59" ht="18" customHeight="1">
      <c r="A59" s="44" t="inlineStr">
        <is>
          <t>Tebliğ tarihi ile dönem başlangıcı arasındaki gün (≥ 7)  /  Days between notification and period start (≥ 7)</t>
        </is>
      </c>
      <c r="B59" s="27" t="n"/>
      <c r="C59" s="27" t="n"/>
      <c r="D59" s="27" t="n"/>
      <c r="E59" s="27" t="n"/>
      <c r="F59" s="27" t="n"/>
      <c r="G59" s="45">
        <f>IF(OR(X6="",F5=""),"",F5-X6)</f>
        <v/>
      </c>
      <c r="H59" s="27" t="n"/>
    </row>
    <row r="61" ht="60" customHeight="1">
      <c r="A61" s="47" t="inlineStr">
        <is>
          <t>KURAL · Denkleştirme çalışanın yazılı onayı ve tanımlı dönemle uygulanır; dönem sonunda kapanmayan bakiye fazla çalışma olarak ücretlendirilir ve bir sonraki döneme devredilemez (KN-52). Denkleştirme günlük 11 saat ve dinlenme kurallarını askıya almaz; dönem içinde fazla çalışma ücreti tahakkuk ettirilmez.
RULE · Averaging applies with the employee's written consent and a defined period; a balance not closed at period end is paid as overtime and cannot be carried forward (KN-52). Averaging does not suspend the 11-hour daily and rest rules; no overtime pay accrues within the period.</t>
        </is>
      </c>
      <c r="B61" s="48" t="n"/>
      <c r="C61" s="48" t="n"/>
      <c r="D61" s="48" t="n"/>
      <c r="E61" s="48" t="n"/>
      <c r="F61" s="48" t="n"/>
      <c r="G61" s="48" t="n"/>
      <c r="H61" s="48" t="n"/>
      <c r="I61" s="48" t="n"/>
      <c r="J61" s="48" t="n"/>
      <c r="K61" s="48" t="n"/>
      <c r="L61" s="48" t="n"/>
      <c r="M61" s="48" t="n"/>
      <c r="N61" s="48" t="n"/>
      <c r="O61" s="48" t="n"/>
      <c r="P61" s="48" t="n"/>
      <c r="Q61" s="48" t="n"/>
      <c r="R61" s="48" t="n"/>
      <c r="S61" s="48" t="n"/>
      <c r="T61" s="48" t="n"/>
      <c r="U61" s="48" t="n"/>
      <c r="V61" s="48" t="n"/>
      <c r="W61" s="48" t="n"/>
      <c r="X61" s="48" t="n"/>
      <c r="Y61" s="48" t="n"/>
      <c r="Z61" s="48" t="n"/>
      <c r="AA61" s="48" t="n"/>
      <c r="AB61" s="48" t="n"/>
    </row>
    <row r="63">
      <c r="A63" s="33" t="inlineStr">
        <is>
          <t>Onay ve İmza  ·  Approval and Signature</t>
        </is>
      </c>
    </row>
    <row r="64">
      <c r="A64" s="49" t="inlineStr">
        <is>
          <t>Doldurma zinciri sırasına göre · ad, unvan, tarih ve imza eksiksiz doldurulur  ·  In completion-chain order · name, title, date and signature completed in full</t>
        </is>
      </c>
    </row>
    <row r="65" ht="24" customHeight="1">
      <c r="A65" s="35" t="inlineStr">
        <is>
          <t>Aşama / Rol / Stage / Role</t>
        </is>
      </c>
      <c r="B65" s="50" t="n"/>
      <c r="C65" s="35" t="inlineStr">
        <is>
          <t>Ad Soyad / Full name</t>
        </is>
      </c>
      <c r="D65" s="50" t="n"/>
      <c r="E65" s="35" t="inlineStr">
        <is>
          <t>Unvan / Title</t>
        </is>
      </c>
      <c r="F65" s="50" t="n"/>
      <c r="G65" s="35" t="inlineStr">
        <is>
          <t>Tarih / Date</t>
        </is>
      </c>
      <c r="H65" s="35" t="inlineStr">
        <is>
          <t>İmza / Signature</t>
        </is>
      </c>
    </row>
    <row r="66" ht="34" customHeight="1">
      <c r="A66" s="51" t="inlineStr">
        <is>
          <t>Bölüm Yöneticisi / Line Manager</t>
        </is>
      </c>
      <c r="B66" s="52" t="n"/>
      <c r="C66" s="53" t="n"/>
      <c r="D66" s="52" t="n"/>
      <c r="E66" s="53" t="inlineStr">
        <is>
          <t>Bölüm Yöneticisi — plan / Line Manager — plan</t>
        </is>
      </c>
      <c r="F66" s="52" t="n"/>
      <c r="G66" s="54" t="n"/>
      <c r="H66" s="53" t="n"/>
    </row>
    <row r="67" ht="34" customHeight="1">
      <c r="A67" s="51" t="inlineStr">
        <is>
          <t>İK Yöneticisi / HR Manager</t>
        </is>
      </c>
      <c r="B67" s="52" t="n"/>
      <c r="C67" s="53" t="n"/>
      <c r="D67" s="52" t="n"/>
      <c r="E67" s="53" t="inlineStr">
        <is>
          <t>İK Yöneticisi — onay ve dönem kapanışı / HR Manager — approval and period closure</t>
        </is>
      </c>
      <c r="F67" s="52" t="n"/>
      <c r="G67" s="54" t="n"/>
      <c r="H67" s="53" t="n"/>
    </row>
    <row r="68" ht="34" customHeight="1">
      <c r="A68" s="51" t="inlineStr">
        <is>
          <t>Finans ve Muhasebe Yöneticisi / Finance and Accounting Manager</t>
        </is>
      </c>
      <c r="B68" s="52" t="n"/>
      <c r="C68" s="53" t="n"/>
      <c r="D68" s="52" t="n"/>
      <c r="E68" s="53" t="inlineStr">
        <is>
          <t>Finans ve Muhasebe — bakiye ücretlendirme girdisi / Finance and Accounting — balance pay input</t>
        </is>
      </c>
      <c r="F68" s="52" t="n"/>
      <c r="G68" s="54" t="n"/>
      <c r="H68" s="53" t="n"/>
    </row>
    <row r="69" ht="34" customHeight="1">
      <c r="A69" s="51" t="inlineStr">
        <is>
          <t>Çalışan / Employee</t>
        </is>
      </c>
      <c r="B69" s="52" t="n"/>
      <c r="C69" s="53" t="n"/>
      <c r="D69" s="52" t="n"/>
      <c r="E69" s="53" t="inlineStr">
        <is>
          <t>Çalışan — yazılı onay (liste ekli) / Employee — written consent (list attached)</t>
        </is>
      </c>
      <c r="F69" s="52" t="n"/>
      <c r="G69" s="54" t="n"/>
      <c r="H69" s="53" t="n"/>
    </row>
  </sheetData>
  <autoFilter ref="A10:AB51"/>
  <mergeCells count="56">
    <mergeCell ref="A2:AB2"/>
    <mergeCell ref="A54:F54"/>
    <mergeCell ref="O5:W5"/>
    <mergeCell ref="G59:H59"/>
    <mergeCell ref="G65"/>
    <mergeCell ref="H65"/>
    <mergeCell ref="F5:N5"/>
    <mergeCell ref="C68:D68"/>
    <mergeCell ref="E68:F68"/>
    <mergeCell ref="E67:F67"/>
    <mergeCell ref="O4:W4"/>
    <mergeCell ref="A56:F56"/>
    <mergeCell ref="A6:E6"/>
    <mergeCell ref="A55:F55"/>
    <mergeCell ref="A69:B69"/>
    <mergeCell ref="A57:F57"/>
    <mergeCell ref="X7:AB7"/>
    <mergeCell ref="C69:D69"/>
    <mergeCell ref="A65:B65"/>
    <mergeCell ref="A7:E7"/>
    <mergeCell ref="C65:D65"/>
    <mergeCell ref="G57:H57"/>
    <mergeCell ref="H67"/>
    <mergeCell ref="A66:B66"/>
    <mergeCell ref="E69:F69"/>
    <mergeCell ref="E65:F65"/>
    <mergeCell ref="G67"/>
    <mergeCell ref="X6:AB6"/>
    <mergeCell ref="H68"/>
    <mergeCell ref="G58:H58"/>
    <mergeCell ref="A58:F58"/>
    <mergeCell ref="A1:AB1"/>
    <mergeCell ref="A5:E5"/>
    <mergeCell ref="X5:AB5"/>
    <mergeCell ref="A61:AB61"/>
    <mergeCell ref="O7:W7"/>
    <mergeCell ref="F4:N4"/>
    <mergeCell ref="A59:F59"/>
    <mergeCell ref="X4:AB4"/>
    <mergeCell ref="G55:H55"/>
    <mergeCell ref="G66"/>
    <mergeCell ref="A4:E4"/>
    <mergeCell ref="G69"/>
    <mergeCell ref="O6:W6"/>
    <mergeCell ref="G54:H54"/>
    <mergeCell ref="C67:D67"/>
    <mergeCell ref="A68:B68"/>
    <mergeCell ref="H69"/>
    <mergeCell ref="F6:N6"/>
    <mergeCell ref="G68"/>
    <mergeCell ref="C66:D66"/>
    <mergeCell ref="E66:F66"/>
    <mergeCell ref="F7:N7"/>
    <mergeCell ref="A67:B67"/>
    <mergeCell ref="G56:H56"/>
    <mergeCell ref="H66"/>
  </mergeCells>
  <dataValidations count="40">
    <dataValidation sqref="D12" showDropDown="0" showInputMessage="0" showErrorMessage="1" allowBlank="1" errorTitle="Liste / List" error="Listeden seçiniz / Select from the list" type="list">
      <formula1>=LISTELER!$A$4:$A$5</formula1>
    </dataValidation>
    <dataValidation sqref="D13" showDropDown="0" showInputMessage="0" showErrorMessage="1" allowBlank="1" errorTitle="Liste / List" error="Listeden seçiniz / Select from the list" type="list">
      <formula1>=LISTELER!$A$4:$A$5</formula1>
    </dataValidation>
    <dataValidation sqref="D14" showDropDown="0" showInputMessage="0" showErrorMessage="1" allowBlank="1" errorTitle="Liste / List" error="Listeden seçiniz / Select from the list" type="list">
      <formula1>=LISTELER!$A$4:$A$5</formula1>
    </dataValidation>
    <dataValidation sqref="D15" showDropDown="0" showInputMessage="0" showErrorMessage="1" allowBlank="1" errorTitle="Liste / List" error="Listeden seçiniz / Select from the list" type="list">
      <formula1>=LISTELER!$A$4:$A$5</formula1>
    </dataValidation>
    <dataValidation sqref="D16" showDropDown="0" showInputMessage="0" showErrorMessage="1" allowBlank="1" errorTitle="Liste / List" error="Listeden seçiniz / Select from the list" type="list">
      <formula1>=LISTELER!$A$4:$A$5</formula1>
    </dataValidation>
    <dataValidation sqref="D17" showDropDown="0" showInputMessage="0" showErrorMessage="1" allowBlank="1" errorTitle="Liste / List" error="Listeden seçiniz / Select from the list" type="list">
      <formula1>=LISTELER!$A$4:$A$5</formula1>
    </dataValidation>
    <dataValidation sqref="D18" showDropDown="0" showInputMessage="0" showErrorMessage="1" allowBlank="1" errorTitle="Liste / List" error="Listeden seçiniz / Select from the list" type="list">
      <formula1>=LISTELER!$A$4:$A$5</formula1>
    </dataValidation>
    <dataValidation sqref="D19" showDropDown="0" showInputMessage="0" showErrorMessage="1" allowBlank="1" errorTitle="Liste / List" error="Listeden seçiniz / Select from the list" type="list">
      <formula1>=LISTELER!$A$4:$A$5</formula1>
    </dataValidation>
    <dataValidation sqref="D20" showDropDown="0" showInputMessage="0" showErrorMessage="1" allowBlank="1" errorTitle="Liste / List" error="Listeden seçiniz / Select from the list" type="list">
      <formula1>=LISTELER!$A$4:$A$5</formula1>
    </dataValidation>
    <dataValidation sqref="D21" showDropDown="0" showInputMessage="0" showErrorMessage="1" allowBlank="1" errorTitle="Liste / List" error="Listeden seçiniz / Select from the list" type="list">
      <formula1>=LISTELER!$A$4:$A$5</formula1>
    </dataValidation>
    <dataValidation sqref="D22" showDropDown="0" showInputMessage="0" showErrorMessage="1" allowBlank="1" errorTitle="Liste / List" error="Listeden seçiniz / Select from the list" type="list">
      <formula1>=LISTELER!$A$4:$A$5</formula1>
    </dataValidation>
    <dataValidation sqref="D23" showDropDown="0" showInputMessage="0" showErrorMessage="1" allowBlank="1" errorTitle="Liste / List" error="Listeden seçiniz / Select from the list" type="list">
      <formula1>=LISTELER!$A$4:$A$5</formula1>
    </dataValidation>
    <dataValidation sqref="D24" showDropDown="0" showInputMessage="0" showErrorMessage="1" allowBlank="1" errorTitle="Liste / List" error="Listeden seçiniz / Select from the list" type="list">
      <formula1>=LISTELER!$A$4:$A$5</formula1>
    </dataValidation>
    <dataValidation sqref="D25" showDropDown="0" showInputMessage="0" showErrorMessage="1" allowBlank="1" errorTitle="Liste / List" error="Listeden seçiniz / Select from the list" type="list">
      <formula1>=LISTELER!$A$4:$A$5</formula1>
    </dataValidation>
    <dataValidation sqref="D26" showDropDown="0" showInputMessage="0" showErrorMessage="1" allowBlank="1" errorTitle="Liste / List" error="Listeden seçiniz / Select from the list" type="list">
      <formula1>=LISTELER!$A$4:$A$5</formula1>
    </dataValidation>
    <dataValidation sqref="D27" showDropDown="0" showInputMessage="0" showErrorMessage="1" allowBlank="1" errorTitle="Liste / List" error="Listeden seçiniz / Select from the list" type="list">
      <formula1>=LISTELER!$A$4:$A$5</formula1>
    </dataValidation>
    <dataValidation sqref="D28" showDropDown="0" showInputMessage="0" showErrorMessage="1" allowBlank="1" errorTitle="Liste / List" error="Listeden seçiniz / Select from the list" type="list">
      <formula1>=LISTELER!$A$4:$A$5</formula1>
    </dataValidation>
    <dataValidation sqref="D29" showDropDown="0" showInputMessage="0" showErrorMessage="1" allowBlank="1" errorTitle="Liste / List" error="Listeden seçiniz / Select from the list" type="list">
      <formula1>=LISTELER!$A$4:$A$5</formula1>
    </dataValidation>
    <dataValidation sqref="D30" showDropDown="0" showInputMessage="0" showErrorMessage="1" allowBlank="1" errorTitle="Liste / List" error="Listeden seçiniz / Select from the list" type="list">
      <formula1>=LISTELER!$A$4:$A$5</formula1>
    </dataValidation>
    <dataValidation sqref="D31" showDropDown="0" showInputMessage="0" showErrorMessage="1" allowBlank="1" errorTitle="Liste / List" error="Listeden seçiniz / Select from the list" type="list">
      <formula1>=LISTELER!$A$4:$A$5</formula1>
    </dataValidation>
    <dataValidation sqref="D32" showDropDown="0" showInputMessage="0" showErrorMessage="1" allowBlank="1" errorTitle="Liste / List" error="Listeden seçiniz / Select from the list" type="list">
      <formula1>=LISTELER!$A$4:$A$5</formula1>
    </dataValidation>
    <dataValidation sqref="D33" showDropDown="0" showInputMessage="0" showErrorMessage="1" allowBlank="1" errorTitle="Liste / List" error="Listeden seçiniz / Select from the list" type="list">
      <formula1>=LISTELER!$A$4:$A$5</formula1>
    </dataValidation>
    <dataValidation sqref="D34" showDropDown="0" showInputMessage="0" showErrorMessage="1" allowBlank="1" errorTitle="Liste / List" error="Listeden seçiniz / Select from the list" type="list">
      <formula1>=LISTELER!$A$4:$A$5</formula1>
    </dataValidation>
    <dataValidation sqref="D35" showDropDown="0" showInputMessage="0" showErrorMessage="1" allowBlank="1" errorTitle="Liste / List" error="Listeden seçiniz / Select from the list" type="list">
      <formula1>=LISTELER!$A$4:$A$5</formula1>
    </dataValidation>
    <dataValidation sqref="D36" showDropDown="0" showInputMessage="0" showErrorMessage="1" allowBlank="1" errorTitle="Liste / List" error="Listeden seçiniz / Select from the list" type="list">
      <formula1>=LISTELER!$A$4:$A$5</formula1>
    </dataValidation>
    <dataValidation sqref="D37" showDropDown="0" showInputMessage="0" showErrorMessage="1" allowBlank="1" errorTitle="Liste / List" error="Listeden seçiniz / Select from the list" type="list">
      <formula1>=LISTELER!$A$4:$A$5</formula1>
    </dataValidation>
    <dataValidation sqref="D38" showDropDown="0" showInputMessage="0" showErrorMessage="1" allowBlank="1" errorTitle="Liste / List" error="Listeden seçiniz / Select from the list" type="list">
      <formula1>=LISTELER!$A$4:$A$5</formula1>
    </dataValidation>
    <dataValidation sqref="D39" showDropDown="0" showInputMessage="0" showErrorMessage="1" allowBlank="1" errorTitle="Liste / List" error="Listeden seçiniz / Select from the list" type="list">
      <formula1>=LISTELER!$A$4:$A$5</formula1>
    </dataValidation>
    <dataValidation sqref="D40" showDropDown="0" showInputMessage="0" showErrorMessage="1" allowBlank="1" errorTitle="Liste / List" error="Listeden seçiniz / Select from the list" type="list">
      <formula1>=LISTELER!$A$4:$A$5</formula1>
    </dataValidation>
    <dataValidation sqref="D41" showDropDown="0" showInputMessage="0" showErrorMessage="1" allowBlank="1" errorTitle="Liste / List" error="Listeden seçiniz / Select from the list" type="list">
      <formula1>=LISTELER!$A$4:$A$5</formula1>
    </dataValidation>
    <dataValidation sqref="D42" showDropDown="0" showInputMessage="0" showErrorMessage="1" allowBlank="1" errorTitle="Liste / List" error="Listeden seçiniz / Select from the list" type="list">
      <formula1>=LISTELER!$A$4:$A$5</formula1>
    </dataValidation>
    <dataValidation sqref="D43" showDropDown="0" showInputMessage="0" showErrorMessage="1" allowBlank="1" errorTitle="Liste / List" error="Listeden seçiniz / Select from the list" type="list">
      <formula1>=LISTELER!$A$4:$A$5</formula1>
    </dataValidation>
    <dataValidation sqref="D44" showDropDown="0" showInputMessage="0" showErrorMessage="1" allowBlank="1" errorTitle="Liste / List" error="Listeden seçiniz / Select from the list" type="list">
      <formula1>=LISTELER!$A$4:$A$5</formula1>
    </dataValidation>
    <dataValidation sqref="D45" showDropDown="0" showInputMessage="0" showErrorMessage="1" allowBlank="1" errorTitle="Liste / List" error="Listeden seçiniz / Select from the list" type="list">
      <formula1>=LISTELER!$A$4:$A$5</formula1>
    </dataValidation>
    <dataValidation sqref="D46" showDropDown="0" showInputMessage="0" showErrorMessage="1" allowBlank="1" errorTitle="Liste / List" error="Listeden seçiniz / Select from the list" type="list">
      <formula1>=LISTELER!$A$4:$A$5</formula1>
    </dataValidation>
    <dataValidation sqref="D47" showDropDown="0" showInputMessage="0" showErrorMessage="1" allowBlank="1" errorTitle="Liste / List" error="Listeden seçiniz / Select from the list" type="list">
      <formula1>=LISTELER!$A$4:$A$5</formula1>
    </dataValidation>
    <dataValidation sqref="D48" showDropDown="0" showInputMessage="0" showErrorMessage="1" allowBlank="1" errorTitle="Liste / List" error="Listeden seçiniz / Select from the list" type="list">
      <formula1>=LISTELER!$A$4:$A$5</formula1>
    </dataValidation>
    <dataValidation sqref="D49" showDropDown="0" showInputMessage="0" showErrorMessage="1" allowBlank="1" errorTitle="Liste / List" error="Listeden seçiniz / Select from the list" type="list">
      <formula1>=LISTELER!$A$4:$A$5</formula1>
    </dataValidation>
    <dataValidation sqref="D50" showDropDown="0" showInputMessage="0" showErrorMessage="1" allowBlank="1" errorTitle="Liste / List" error="Listeden seçiniz / Select from the list" type="list">
      <formula1>=LISTELER!$A$4:$A$5</formula1>
    </dataValidation>
    <dataValidation sqref="D51" showDropDown="0" showInputMessage="0" showErrorMessage="1" allowBlank="1" errorTitle="Liste / List" error="Listeden seçiniz / Select from the list" type="list">
      <formula1>=LISTELER!$A$4:$A$5</formula1>
    </dataValidation>
  </dataValidations>
  <pageMargins left="0.4" right="0.4" top="0.5" bottom="0.5" header="0.5" footer="0.5"/>
  <pageSetup orientation="landscape" fitToHeight="0" fitToWidth="1"/>
  <headerFooter>
    <oddHeader/>
    <oddFooter>&amp;C&amp;8 IK-FR-24 · v1.0 · &amp;P / &amp;N&amp;R&amp;8 IK-PR-10 eki · Saklama: 10 yıl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2E2B29"/>
    <outlinePr summaryBelow="1" summaryRight="1"/>
    <pageSetUpPr fitToPage="1"/>
  </sheetPr>
  <dimension ref="A1:T57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22" customWidth="1" min="3" max="3"/>
    <col width="11" customWidth="1" min="4" max="4"/>
    <col width="11" customWidth="1" min="5" max="5"/>
    <col width="6" customWidth="1" min="6" max="6"/>
    <col width="11" customWidth="1" min="7" max="7"/>
    <col width="6" customWidth="1" min="8" max="8"/>
    <col width="11" customWidth="1" min="9" max="9"/>
    <col width="6" customWidth="1" min="10" max="10"/>
    <col width="11" customWidth="1" min="11" max="11"/>
    <col width="6" customWidth="1" min="12" max="12"/>
    <col width="11" customWidth="1" min="13" max="13"/>
    <col width="6" customWidth="1" min="14" max="14"/>
    <col width="10" customWidth="1" min="15" max="15"/>
    <col width="9" customWidth="1" min="16" max="16"/>
    <col width="11" customWidth="1" min="17" max="17"/>
    <col width="11" customWidth="1" min="18" max="18"/>
    <col width="12" customWidth="1" min="19" max="19"/>
    <col width="11" customWidth="1" min="20" max="20"/>
  </cols>
  <sheetData>
    <row r="1" ht="26" customHeight="1">
      <c r="A1" s="25" t="inlineStr">
        <is>
          <t>IK-FR-24  ·  Denkleştirme ve Telafi Planı  ·  Averaging and Compensatory Work Plan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18" customHeight="1">
      <c r="A2" s="26" t="inlineStr">
        <is>
          <t>Telafi çalışması planı ve kapanışı  ·  Compensatory work plan and closure   |   DOTEKS · v1.0 · DAHİLİ / INTERNAL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</row>
    <row r="4" ht="30" customHeight="1">
      <c r="A4" s="12" t="inlineStr">
        <is>
          <t>Telafi nedeni  /  Reason</t>
        </is>
      </c>
      <c r="B4" s="27" t="n"/>
      <c r="C4" s="27" t="n"/>
      <c r="D4" s="27" t="n"/>
      <c r="E4" s="27" t="n"/>
      <c r="F4" s="28" t="n"/>
      <c r="G4" s="29" t="n"/>
      <c r="H4" s="29" t="n"/>
      <c r="I4" s="29" t="n"/>
      <c r="J4" s="29" t="n"/>
      <c r="K4" s="12" t="inlineStr">
        <is>
          <t>Genel Müdür kararı / HK görüşü tarihi  /  General Manager decision / LC opinion date</t>
        </is>
      </c>
      <c r="L4" s="27" t="n"/>
      <c r="M4" s="27" t="n"/>
      <c r="N4" s="27" t="n"/>
      <c r="O4" s="27" t="n"/>
      <c r="P4" s="27" t="n"/>
      <c r="Q4" s="30" t="n"/>
      <c r="R4" s="29" t="n"/>
      <c r="S4" s="29" t="n"/>
      <c r="T4" s="29" t="n"/>
    </row>
    <row r="5" ht="30" customHeight="1">
      <c r="A5" s="12" t="inlineStr">
        <is>
          <t>Çalışılmayan sürenin başlangıcı  /  Start of unworked period</t>
        </is>
      </c>
      <c r="B5" s="27" t="n"/>
      <c r="C5" s="27" t="n"/>
      <c r="D5" s="27" t="n"/>
      <c r="E5" s="27" t="n"/>
      <c r="F5" s="30" t="n"/>
      <c r="G5" s="29" t="n"/>
      <c r="H5" s="29" t="n"/>
      <c r="I5" s="29" t="n"/>
      <c r="J5" s="29" t="n"/>
      <c r="K5" s="12" t="inlineStr">
        <is>
          <t>Çalışılmayan sürenin bitişi  /  End of unworked period</t>
        </is>
      </c>
      <c r="L5" s="27" t="n"/>
      <c r="M5" s="27" t="n"/>
      <c r="N5" s="27" t="n"/>
      <c r="O5" s="27" t="n"/>
      <c r="P5" s="27" t="n"/>
      <c r="Q5" s="30" t="n"/>
      <c r="R5" s="29" t="n"/>
      <c r="S5" s="29" t="n"/>
      <c r="T5" s="29" t="n"/>
    </row>
    <row r="6" ht="30" customHeight="1">
      <c r="A6" s="12" t="inlineStr">
        <is>
          <t>Yasal telafi süresi (ay; 2, uzatmada 4)  /  Statutory compensation window (months; 2, 4 if extended)</t>
        </is>
      </c>
      <c r="B6" s="27" t="n"/>
      <c r="C6" s="27" t="n"/>
      <c r="D6" s="27" t="n"/>
      <c r="E6" s="27" t="n"/>
      <c r="F6" s="31" t="n"/>
      <c r="G6" s="29" t="n"/>
      <c r="H6" s="29" t="n"/>
      <c r="I6" s="29" t="n"/>
      <c r="J6" s="29" t="n"/>
      <c r="K6" s="12" t="inlineStr">
        <is>
          <t>Günlük azami telafi (saat; 3)  /  Daily maximum compensation (hours; 3)</t>
        </is>
      </c>
      <c r="L6" s="27" t="n"/>
      <c r="M6" s="27" t="n"/>
      <c r="N6" s="27" t="n"/>
      <c r="O6" s="27" t="n"/>
      <c r="P6" s="27" t="n"/>
      <c r="Q6" s="32" t="n"/>
      <c r="R6" s="29" t="n"/>
      <c r="S6" s="29" t="n"/>
      <c r="T6" s="29" t="n"/>
    </row>
    <row r="8" ht="18" customHeight="1">
      <c r="A8" s="33" t="inlineStr">
        <is>
          <t>A · Çalışan bazında telafi  ·  A · Compensation by employee</t>
        </is>
      </c>
    </row>
    <row r="9" ht="30" customHeight="1">
      <c r="A9" s="34" t="inlineStr">
        <is>
          <t>#</t>
        </is>
      </c>
      <c r="B9" s="35" t="inlineStr">
        <is>
          <t>Sicil no</t>
        </is>
      </c>
      <c r="C9" s="35" t="inlineStr">
        <is>
          <t>Ad soyad</t>
        </is>
      </c>
      <c r="D9" s="35" t="inlineStr">
        <is>
          <t>Çalışılmayan süre (saat)</t>
        </is>
      </c>
      <c r="E9" s="35" t="inlineStr">
        <is>
          <t>Telafi günü 1 (tarih)</t>
        </is>
      </c>
      <c r="F9" s="35" t="inlineStr">
        <is>
          <t>Saat</t>
        </is>
      </c>
      <c r="G9" s="35" t="inlineStr">
        <is>
          <t>Telafi günü 2</t>
        </is>
      </c>
      <c r="H9" s="35" t="inlineStr">
        <is>
          <t>Saat</t>
        </is>
      </c>
      <c r="I9" s="35" t="inlineStr">
        <is>
          <t>Telafi günü 3</t>
        </is>
      </c>
      <c r="J9" s="35" t="inlineStr">
        <is>
          <t>Saat</t>
        </is>
      </c>
      <c r="K9" s="35" t="inlineStr">
        <is>
          <t>Telafi günü 4</t>
        </is>
      </c>
      <c r="L9" s="35" t="inlineStr">
        <is>
          <t>Saat</t>
        </is>
      </c>
      <c r="M9" s="35" t="inlineStr">
        <is>
          <t>Telafi günü 5</t>
        </is>
      </c>
      <c r="N9" s="35" t="inlineStr">
        <is>
          <t>Saat</t>
        </is>
      </c>
      <c r="O9" s="35" t="inlineStr">
        <is>
          <t>Planlanan telafi (saat)</t>
        </is>
      </c>
      <c r="P9" s="35" t="inlineStr">
        <is>
          <t>Günlük sınırı aşan gün (adet)</t>
        </is>
      </c>
      <c r="Q9" s="35" t="inlineStr">
        <is>
          <t>Yasal son tarih</t>
        </is>
      </c>
      <c r="R9" s="35" t="inlineStr">
        <is>
          <t>Gerçekleşen telafi (PDKS, saat)</t>
        </is>
      </c>
      <c r="S9" s="35" t="inlineStr">
        <is>
          <t>Kapatılamayan bakiye (düşer; kesilemez)</t>
        </is>
      </c>
      <c r="T9" s="35" t="inlineStr">
        <is>
          <t>Tebliğ tarihi</t>
        </is>
      </c>
    </row>
    <row r="10" ht="22" customHeight="1">
      <c r="A10" s="36" t="inlineStr">
        <is>
          <t>#</t>
        </is>
      </c>
      <c r="B10" s="37" t="inlineStr">
        <is>
          <t>Employee no.</t>
        </is>
      </c>
      <c r="C10" s="37" t="inlineStr">
        <is>
          <t>Full name</t>
        </is>
      </c>
      <c r="D10" s="37" t="inlineStr">
        <is>
          <t>Unworked hours</t>
        </is>
      </c>
      <c r="E10" s="37" t="inlineStr">
        <is>
          <t>Day 1 (date)</t>
        </is>
      </c>
      <c r="F10" s="37" t="inlineStr">
        <is>
          <t>Hours</t>
        </is>
      </c>
      <c r="G10" s="37" t="inlineStr">
        <is>
          <t>Day 2</t>
        </is>
      </c>
      <c r="H10" s="37" t="inlineStr">
        <is>
          <t>Hours</t>
        </is>
      </c>
      <c r="I10" s="37" t="inlineStr">
        <is>
          <t>Day 3</t>
        </is>
      </c>
      <c r="J10" s="37" t="inlineStr">
        <is>
          <t>Hours</t>
        </is>
      </c>
      <c r="K10" s="37" t="inlineStr">
        <is>
          <t>Day 4</t>
        </is>
      </c>
      <c r="L10" s="37" t="inlineStr">
        <is>
          <t>Hours</t>
        </is>
      </c>
      <c r="M10" s="37" t="inlineStr">
        <is>
          <t>Day 5</t>
        </is>
      </c>
      <c r="N10" s="37" t="inlineStr">
        <is>
          <t>Hours</t>
        </is>
      </c>
      <c r="O10" s="37" t="inlineStr">
        <is>
          <t>Planned compensation (hours)</t>
        </is>
      </c>
      <c r="P10" s="37" t="inlineStr">
        <is>
          <t>Days exceeding daily limit</t>
        </is>
      </c>
      <c r="Q10" s="37" t="inlineStr">
        <is>
          <t>Statutory deadline</t>
        </is>
      </c>
      <c r="R10" s="37" t="inlineStr">
        <is>
          <t>Actual compensation (T&amp;A, hours)</t>
        </is>
      </c>
      <c r="S10" s="37" t="inlineStr">
        <is>
          <t>Unclosed balance (lapses; not deductible)</t>
        </is>
      </c>
      <c r="T10" s="37" t="inlineStr">
        <is>
          <t>Notification date</t>
        </is>
      </c>
    </row>
    <row r="11" ht="16" customHeight="1">
      <c r="A11" s="38" t="n">
        <v>1</v>
      </c>
      <c r="B11" s="39" t="n"/>
      <c r="C11" s="39" t="n"/>
      <c r="D11" s="41" t="n"/>
      <c r="E11" s="55" t="n"/>
      <c r="F11" s="41" t="n"/>
      <c r="G11" s="55" t="n"/>
      <c r="H11" s="41" t="n"/>
      <c r="I11" s="55" t="n"/>
      <c r="J11" s="41" t="n"/>
      <c r="K11" s="55" t="n"/>
      <c r="L11" s="41" t="n"/>
      <c r="M11" s="55" t="n"/>
      <c r="N11" s="41" t="n"/>
      <c r="O11" s="42">
        <f>IF(B11="","",N(F11)+N(H11)+N(J11)+N(L11)+N(N11))</f>
        <v/>
      </c>
      <c r="P11" s="56">
        <f>IF(B11="","",(F11&gt;Q6)+(H11&gt;Q6)+(J11&gt;Q6)+(L11&gt;Q6)+(N11&gt;Q6))</f>
        <v/>
      </c>
      <c r="Q11" s="57">
        <f>IF(OR(Q5="",F6=""),"",DATE(YEAR(Q5),MONTH(Q5)+F6,DAY(Q5)))</f>
        <v/>
      </c>
      <c r="R11" s="41" t="n"/>
      <c r="S11" s="42">
        <f>IF(OR(D11="",R11=""),"",MAX(0,D11-R11))</f>
        <v/>
      </c>
      <c r="T11" s="55" t="n"/>
    </row>
    <row r="12" ht="16" customHeight="1">
      <c r="A12" s="38" t="n">
        <v>2</v>
      </c>
      <c r="B12" s="39" t="n"/>
      <c r="C12" s="39" t="n"/>
      <c r="D12" s="41" t="n"/>
      <c r="E12" s="55" t="n"/>
      <c r="F12" s="41" t="n"/>
      <c r="G12" s="55" t="n"/>
      <c r="H12" s="41" t="n"/>
      <c r="I12" s="55" t="n"/>
      <c r="J12" s="41" t="n"/>
      <c r="K12" s="55" t="n"/>
      <c r="L12" s="41" t="n"/>
      <c r="M12" s="55" t="n"/>
      <c r="N12" s="41" t="n"/>
      <c r="O12" s="42">
        <f>IF(B12="","",N(F12)+N(H12)+N(J12)+N(L12)+N(N12))</f>
        <v/>
      </c>
      <c r="P12" s="56">
        <f>IF(B12="","",(F12&gt;Q6)+(H12&gt;Q6)+(J12&gt;Q6)+(L12&gt;Q6)+(N12&gt;Q6))</f>
        <v/>
      </c>
      <c r="Q12" s="57">
        <f>IF(OR(Q5="",F6=""),"",DATE(YEAR(Q5),MONTH(Q5)+F6,DAY(Q5)))</f>
        <v/>
      </c>
      <c r="R12" s="41" t="n"/>
      <c r="S12" s="42">
        <f>IF(OR(D12="",R12=""),"",MAX(0,D12-R12))</f>
        <v/>
      </c>
      <c r="T12" s="55" t="n"/>
    </row>
    <row r="13" ht="16" customHeight="1">
      <c r="A13" s="38" t="n">
        <v>3</v>
      </c>
      <c r="B13" s="39" t="n"/>
      <c r="C13" s="39" t="n"/>
      <c r="D13" s="41" t="n"/>
      <c r="E13" s="55" t="n"/>
      <c r="F13" s="41" t="n"/>
      <c r="G13" s="55" t="n"/>
      <c r="H13" s="41" t="n"/>
      <c r="I13" s="55" t="n"/>
      <c r="J13" s="41" t="n"/>
      <c r="K13" s="55" t="n"/>
      <c r="L13" s="41" t="n"/>
      <c r="M13" s="55" t="n"/>
      <c r="N13" s="41" t="n"/>
      <c r="O13" s="42">
        <f>IF(B13="","",N(F13)+N(H13)+N(J13)+N(L13)+N(N13))</f>
        <v/>
      </c>
      <c r="P13" s="56">
        <f>IF(B13="","",(F13&gt;Q6)+(H13&gt;Q6)+(J13&gt;Q6)+(L13&gt;Q6)+(N13&gt;Q6))</f>
        <v/>
      </c>
      <c r="Q13" s="57">
        <f>IF(OR(Q5="",F6=""),"",DATE(YEAR(Q5),MONTH(Q5)+F6,DAY(Q5)))</f>
        <v/>
      </c>
      <c r="R13" s="41" t="n"/>
      <c r="S13" s="42">
        <f>IF(OR(D13="",R13=""),"",MAX(0,D13-R13))</f>
        <v/>
      </c>
      <c r="T13" s="55" t="n"/>
    </row>
    <row r="14" ht="16" customHeight="1">
      <c r="A14" s="38" t="n">
        <v>4</v>
      </c>
      <c r="B14" s="39" t="n"/>
      <c r="C14" s="39" t="n"/>
      <c r="D14" s="41" t="n"/>
      <c r="E14" s="55" t="n"/>
      <c r="F14" s="41" t="n"/>
      <c r="G14" s="55" t="n"/>
      <c r="H14" s="41" t="n"/>
      <c r="I14" s="55" t="n"/>
      <c r="J14" s="41" t="n"/>
      <c r="K14" s="55" t="n"/>
      <c r="L14" s="41" t="n"/>
      <c r="M14" s="55" t="n"/>
      <c r="N14" s="41" t="n"/>
      <c r="O14" s="42">
        <f>IF(B14="","",N(F14)+N(H14)+N(J14)+N(L14)+N(N14))</f>
        <v/>
      </c>
      <c r="P14" s="56">
        <f>IF(B14="","",(F14&gt;Q6)+(H14&gt;Q6)+(J14&gt;Q6)+(L14&gt;Q6)+(N14&gt;Q6))</f>
        <v/>
      </c>
      <c r="Q14" s="57">
        <f>IF(OR(Q5="",F6=""),"",DATE(YEAR(Q5),MONTH(Q5)+F6,DAY(Q5)))</f>
        <v/>
      </c>
      <c r="R14" s="41" t="n"/>
      <c r="S14" s="42">
        <f>IF(OR(D14="",R14=""),"",MAX(0,D14-R14))</f>
        <v/>
      </c>
      <c r="T14" s="55" t="n"/>
    </row>
    <row r="15" ht="16" customHeight="1">
      <c r="A15" s="38" t="n">
        <v>5</v>
      </c>
      <c r="B15" s="39" t="n"/>
      <c r="C15" s="39" t="n"/>
      <c r="D15" s="41" t="n"/>
      <c r="E15" s="55" t="n"/>
      <c r="F15" s="41" t="n"/>
      <c r="G15" s="55" t="n"/>
      <c r="H15" s="41" t="n"/>
      <c r="I15" s="55" t="n"/>
      <c r="J15" s="41" t="n"/>
      <c r="K15" s="55" t="n"/>
      <c r="L15" s="41" t="n"/>
      <c r="M15" s="55" t="n"/>
      <c r="N15" s="41" t="n"/>
      <c r="O15" s="42">
        <f>IF(B15="","",N(F15)+N(H15)+N(J15)+N(L15)+N(N15))</f>
        <v/>
      </c>
      <c r="P15" s="56">
        <f>IF(B15="","",(F15&gt;Q6)+(H15&gt;Q6)+(J15&gt;Q6)+(L15&gt;Q6)+(N15&gt;Q6))</f>
        <v/>
      </c>
      <c r="Q15" s="57">
        <f>IF(OR(Q5="",F6=""),"",DATE(YEAR(Q5),MONTH(Q5)+F6,DAY(Q5)))</f>
        <v/>
      </c>
      <c r="R15" s="41" t="n"/>
      <c r="S15" s="42">
        <f>IF(OR(D15="",R15=""),"",MAX(0,D15-R15))</f>
        <v/>
      </c>
      <c r="T15" s="55" t="n"/>
    </row>
    <row r="16" ht="16" customHeight="1">
      <c r="A16" s="38" t="n">
        <v>6</v>
      </c>
      <c r="B16" s="39" t="n"/>
      <c r="C16" s="39" t="n"/>
      <c r="D16" s="41" t="n"/>
      <c r="E16" s="55" t="n"/>
      <c r="F16" s="41" t="n"/>
      <c r="G16" s="55" t="n"/>
      <c r="H16" s="41" t="n"/>
      <c r="I16" s="55" t="n"/>
      <c r="J16" s="41" t="n"/>
      <c r="K16" s="55" t="n"/>
      <c r="L16" s="41" t="n"/>
      <c r="M16" s="55" t="n"/>
      <c r="N16" s="41" t="n"/>
      <c r="O16" s="42">
        <f>IF(B16="","",N(F16)+N(H16)+N(J16)+N(L16)+N(N16))</f>
        <v/>
      </c>
      <c r="P16" s="56">
        <f>IF(B16="","",(F16&gt;Q6)+(H16&gt;Q6)+(J16&gt;Q6)+(L16&gt;Q6)+(N16&gt;Q6))</f>
        <v/>
      </c>
      <c r="Q16" s="57">
        <f>IF(OR(Q5="",F6=""),"",DATE(YEAR(Q5),MONTH(Q5)+F6,DAY(Q5)))</f>
        <v/>
      </c>
      <c r="R16" s="41" t="n"/>
      <c r="S16" s="42">
        <f>IF(OR(D16="",R16=""),"",MAX(0,D16-R16))</f>
        <v/>
      </c>
      <c r="T16" s="55" t="n"/>
    </row>
    <row r="17" ht="16" customHeight="1">
      <c r="A17" s="38" t="n">
        <v>7</v>
      </c>
      <c r="B17" s="39" t="n"/>
      <c r="C17" s="39" t="n"/>
      <c r="D17" s="41" t="n"/>
      <c r="E17" s="55" t="n"/>
      <c r="F17" s="41" t="n"/>
      <c r="G17" s="55" t="n"/>
      <c r="H17" s="41" t="n"/>
      <c r="I17" s="55" t="n"/>
      <c r="J17" s="41" t="n"/>
      <c r="K17" s="55" t="n"/>
      <c r="L17" s="41" t="n"/>
      <c r="M17" s="55" t="n"/>
      <c r="N17" s="41" t="n"/>
      <c r="O17" s="42">
        <f>IF(B17="","",N(F17)+N(H17)+N(J17)+N(L17)+N(N17))</f>
        <v/>
      </c>
      <c r="P17" s="56">
        <f>IF(B17="","",(F17&gt;Q6)+(H17&gt;Q6)+(J17&gt;Q6)+(L17&gt;Q6)+(N17&gt;Q6))</f>
        <v/>
      </c>
      <c r="Q17" s="57">
        <f>IF(OR(Q5="",F6=""),"",DATE(YEAR(Q5),MONTH(Q5)+F6,DAY(Q5)))</f>
        <v/>
      </c>
      <c r="R17" s="41" t="n"/>
      <c r="S17" s="42">
        <f>IF(OR(D17="",R17=""),"",MAX(0,D17-R17))</f>
        <v/>
      </c>
      <c r="T17" s="55" t="n"/>
    </row>
    <row r="18" ht="16" customHeight="1">
      <c r="A18" s="38" t="n">
        <v>8</v>
      </c>
      <c r="B18" s="39" t="n"/>
      <c r="C18" s="39" t="n"/>
      <c r="D18" s="41" t="n"/>
      <c r="E18" s="55" t="n"/>
      <c r="F18" s="41" t="n"/>
      <c r="G18" s="55" t="n"/>
      <c r="H18" s="41" t="n"/>
      <c r="I18" s="55" t="n"/>
      <c r="J18" s="41" t="n"/>
      <c r="K18" s="55" t="n"/>
      <c r="L18" s="41" t="n"/>
      <c r="M18" s="55" t="n"/>
      <c r="N18" s="41" t="n"/>
      <c r="O18" s="42">
        <f>IF(B18="","",N(F18)+N(H18)+N(J18)+N(L18)+N(N18))</f>
        <v/>
      </c>
      <c r="P18" s="56">
        <f>IF(B18="","",(F18&gt;Q6)+(H18&gt;Q6)+(J18&gt;Q6)+(L18&gt;Q6)+(N18&gt;Q6))</f>
        <v/>
      </c>
      <c r="Q18" s="57">
        <f>IF(OR(Q5="",F6=""),"",DATE(YEAR(Q5),MONTH(Q5)+F6,DAY(Q5)))</f>
        <v/>
      </c>
      <c r="R18" s="41" t="n"/>
      <c r="S18" s="42">
        <f>IF(OR(D18="",R18=""),"",MAX(0,D18-R18))</f>
        <v/>
      </c>
      <c r="T18" s="55" t="n"/>
    </row>
    <row r="19" ht="16" customHeight="1">
      <c r="A19" s="38" t="n">
        <v>9</v>
      </c>
      <c r="B19" s="39" t="n"/>
      <c r="C19" s="39" t="n"/>
      <c r="D19" s="41" t="n"/>
      <c r="E19" s="55" t="n"/>
      <c r="F19" s="41" t="n"/>
      <c r="G19" s="55" t="n"/>
      <c r="H19" s="41" t="n"/>
      <c r="I19" s="55" t="n"/>
      <c r="J19" s="41" t="n"/>
      <c r="K19" s="55" t="n"/>
      <c r="L19" s="41" t="n"/>
      <c r="M19" s="55" t="n"/>
      <c r="N19" s="41" t="n"/>
      <c r="O19" s="42">
        <f>IF(B19="","",N(F19)+N(H19)+N(J19)+N(L19)+N(N19))</f>
        <v/>
      </c>
      <c r="P19" s="56">
        <f>IF(B19="","",(F19&gt;Q6)+(H19&gt;Q6)+(J19&gt;Q6)+(L19&gt;Q6)+(N19&gt;Q6))</f>
        <v/>
      </c>
      <c r="Q19" s="57">
        <f>IF(OR(Q5="",F6=""),"",DATE(YEAR(Q5),MONTH(Q5)+F6,DAY(Q5)))</f>
        <v/>
      </c>
      <c r="R19" s="41" t="n"/>
      <c r="S19" s="42">
        <f>IF(OR(D19="",R19=""),"",MAX(0,D19-R19))</f>
        <v/>
      </c>
      <c r="T19" s="55" t="n"/>
    </row>
    <row r="20" ht="16" customHeight="1">
      <c r="A20" s="38" t="n">
        <v>10</v>
      </c>
      <c r="B20" s="39" t="n"/>
      <c r="C20" s="39" t="n"/>
      <c r="D20" s="41" t="n"/>
      <c r="E20" s="55" t="n"/>
      <c r="F20" s="41" t="n"/>
      <c r="G20" s="55" t="n"/>
      <c r="H20" s="41" t="n"/>
      <c r="I20" s="55" t="n"/>
      <c r="J20" s="41" t="n"/>
      <c r="K20" s="55" t="n"/>
      <c r="L20" s="41" t="n"/>
      <c r="M20" s="55" t="n"/>
      <c r="N20" s="41" t="n"/>
      <c r="O20" s="42">
        <f>IF(B20="","",N(F20)+N(H20)+N(J20)+N(L20)+N(N20))</f>
        <v/>
      </c>
      <c r="P20" s="56">
        <f>IF(B20="","",(F20&gt;Q6)+(H20&gt;Q6)+(J20&gt;Q6)+(L20&gt;Q6)+(N20&gt;Q6))</f>
        <v/>
      </c>
      <c r="Q20" s="57">
        <f>IF(OR(Q5="",F6=""),"",DATE(YEAR(Q5),MONTH(Q5)+F6,DAY(Q5)))</f>
        <v/>
      </c>
      <c r="R20" s="41" t="n"/>
      <c r="S20" s="42">
        <f>IF(OR(D20="",R20=""),"",MAX(0,D20-R20))</f>
        <v/>
      </c>
      <c r="T20" s="55" t="n"/>
    </row>
    <row r="21" ht="16" customHeight="1">
      <c r="A21" s="38" t="n">
        <v>11</v>
      </c>
      <c r="B21" s="39" t="n"/>
      <c r="C21" s="39" t="n"/>
      <c r="D21" s="41" t="n"/>
      <c r="E21" s="55" t="n"/>
      <c r="F21" s="41" t="n"/>
      <c r="G21" s="55" t="n"/>
      <c r="H21" s="41" t="n"/>
      <c r="I21" s="55" t="n"/>
      <c r="J21" s="41" t="n"/>
      <c r="K21" s="55" t="n"/>
      <c r="L21" s="41" t="n"/>
      <c r="M21" s="55" t="n"/>
      <c r="N21" s="41" t="n"/>
      <c r="O21" s="42">
        <f>IF(B21="","",N(F21)+N(H21)+N(J21)+N(L21)+N(N21))</f>
        <v/>
      </c>
      <c r="P21" s="56">
        <f>IF(B21="","",(F21&gt;Q6)+(H21&gt;Q6)+(J21&gt;Q6)+(L21&gt;Q6)+(N21&gt;Q6))</f>
        <v/>
      </c>
      <c r="Q21" s="57">
        <f>IF(OR(Q5="",F6=""),"",DATE(YEAR(Q5),MONTH(Q5)+F6,DAY(Q5)))</f>
        <v/>
      </c>
      <c r="R21" s="41" t="n"/>
      <c r="S21" s="42">
        <f>IF(OR(D21="",R21=""),"",MAX(0,D21-R21))</f>
        <v/>
      </c>
      <c r="T21" s="55" t="n"/>
    </row>
    <row r="22" ht="16" customHeight="1">
      <c r="A22" s="38" t="n">
        <v>12</v>
      </c>
      <c r="B22" s="39" t="n"/>
      <c r="C22" s="39" t="n"/>
      <c r="D22" s="41" t="n"/>
      <c r="E22" s="55" t="n"/>
      <c r="F22" s="41" t="n"/>
      <c r="G22" s="55" t="n"/>
      <c r="H22" s="41" t="n"/>
      <c r="I22" s="55" t="n"/>
      <c r="J22" s="41" t="n"/>
      <c r="K22" s="55" t="n"/>
      <c r="L22" s="41" t="n"/>
      <c r="M22" s="55" t="n"/>
      <c r="N22" s="41" t="n"/>
      <c r="O22" s="42">
        <f>IF(B22="","",N(F22)+N(H22)+N(J22)+N(L22)+N(N22))</f>
        <v/>
      </c>
      <c r="P22" s="56">
        <f>IF(B22="","",(F22&gt;Q6)+(H22&gt;Q6)+(J22&gt;Q6)+(L22&gt;Q6)+(N22&gt;Q6))</f>
        <v/>
      </c>
      <c r="Q22" s="57">
        <f>IF(OR(Q5="",F6=""),"",DATE(YEAR(Q5),MONTH(Q5)+F6,DAY(Q5)))</f>
        <v/>
      </c>
      <c r="R22" s="41" t="n"/>
      <c r="S22" s="42">
        <f>IF(OR(D22="",R22=""),"",MAX(0,D22-R22))</f>
        <v/>
      </c>
      <c r="T22" s="55" t="n"/>
    </row>
    <row r="23" ht="16" customHeight="1">
      <c r="A23" s="38" t="n">
        <v>13</v>
      </c>
      <c r="B23" s="39" t="n"/>
      <c r="C23" s="39" t="n"/>
      <c r="D23" s="41" t="n"/>
      <c r="E23" s="55" t="n"/>
      <c r="F23" s="41" t="n"/>
      <c r="G23" s="55" t="n"/>
      <c r="H23" s="41" t="n"/>
      <c r="I23" s="55" t="n"/>
      <c r="J23" s="41" t="n"/>
      <c r="K23" s="55" t="n"/>
      <c r="L23" s="41" t="n"/>
      <c r="M23" s="55" t="n"/>
      <c r="N23" s="41" t="n"/>
      <c r="O23" s="42">
        <f>IF(B23="","",N(F23)+N(H23)+N(J23)+N(L23)+N(N23))</f>
        <v/>
      </c>
      <c r="P23" s="56">
        <f>IF(B23="","",(F23&gt;Q6)+(H23&gt;Q6)+(J23&gt;Q6)+(L23&gt;Q6)+(N23&gt;Q6))</f>
        <v/>
      </c>
      <c r="Q23" s="57">
        <f>IF(OR(Q5="",F6=""),"",DATE(YEAR(Q5),MONTH(Q5)+F6,DAY(Q5)))</f>
        <v/>
      </c>
      <c r="R23" s="41" t="n"/>
      <c r="S23" s="42">
        <f>IF(OR(D23="",R23=""),"",MAX(0,D23-R23))</f>
        <v/>
      </c>
      <c r="T23" s="55" t="n"/>
    </row>
    <row r="24" ht="16" customHeight="1">
      <c r="A24" s="38" t="n">
        <v>14</v>
      </c>
      <c r="B24" s="39" t="n"/>
      <c r="C24" s="39" t="n"/>
      <c r="D24" s="41" t="n"/>
      <c r="E24" s="55" t="n"/>
      <c r="F24" s="41" t="n"/>
      <c r="G24" s="55" t="n"/>
      <c r="H24" s="41" t="n"/>
      <c r="I24" s="55" t="n"/>
      <c r="J24" s="41" t="n"/>
      <c r="K24" s="55" t="n"/>
      <c r="L24" s="41" t="n"/>
      <c r="M24" s="55" t="n"/>
      <c r="N24" s="41" t="n"/>
      <c r="O24" s="42">
        <f>IF(B24="","",N(F24)+N(H24)+N(J24)+N(L24)+N(N24))</f>
        <v/>
      </c>
      <c r="P24" s="56">
        <f>IF(B24="","",(F24&gt;Q6)+(H24&gt;Q6)+(J24&gt;Q6)+(L24&gt;Q6)+(N24&gt;Q6))</f>
        <v/>
      </c>
      <c r="Q24" s="57">
        <f>IF(OR(Q5="",F6=""),"",DATE(YEAR(Q5),MONTH(Q5)+F6,DAY(Q5)))</f>
        <v/>
      </c>
      <c r="R24" s="41" t="n"/>
      <c r="S24" s="42">
        <f>IF(OR(D24="",R24=""),"",MAX(0,D24-R24))</f>
        <v/>
      </c>
      <c r="T24" s="55" t="n"/>
    </row>
    <row r="25" ht="16" customHeight="1">
      <c r="A25" s="38" t="n">
        <v>15</v>
      </c>
      <c r="B25" s="39" t="n"/>
      <c r="C25" s="39" t="n"/>
      <c r="D25" s="41" t="n"/>
      <c r="E25" s="55" t="n"/>
      <c r="F25" s="41" t="n"/>
      <c r="G25" s="55" t="n"/>
      <c r="H25" s="41" t="n"/>
      <c r="I25" s="55" t="n"/>
      <c r="J25" s="41" t="n"/>
      <c r="K25" s="55" t="n"/>
      <c r="L25" s="41" t="n"/>
      <c r="M25" s="55" t="n"/>
      <c r="N25" s="41" t="n"/>
      <c r="O25" s="42">
        <f>IF(B25="","",N(F25)+N(H25)+N(J25)+N(L25)+N(N25))</f>
        <v/>
      </c>
      <c r="P25" s="56">
        <f>IF(B25="","",(F25&gt;Q6)+(H25&gt;Q6)+(J25&gt;Q6)+(L25&gt;Q6)+(N25&gt;Q6))</f>
        <v/>
      </c>
      <c r="Q25" s="57">
        <f>IF(OR(Q5="",F6=""),"",DATE(YEAR(Q5),MONTH(Q5)+F6,DAY(Q5)))</f>
        <v/>
      </c>
      <c r="R25" s="41" t="n"/>
      <c r="S25" s="42">
        <f>IF(OR(D25="",R25=""),"",MAX(0,D25-R25))</f>
        <v/>
      </c>
      <c r="T25" s="55" t="n"/>
    </row>
    <row r="26" ht="16" customHeight="1">
      <c r="A26" s="38" t="n">
        <v>16</v>
      </c>
      <c r="B26" s="39" t="n"/>
      <c r="C26" s="39" t="n"/>
      <c r="D26" s="41" t="n"/>
      <c r="E26" s="55" t="n"/>
      <c r="F26" s="41" t="n"/>
      <c r="G26" s="55" t="n"/>
      <c r="H26" s="41" t="n"/>
      <c r="I26" s="55" t="n"/>
      <c r="J26" s="41" t="n"/>
      <c r="K26" s="55" t="n"/>
      <c r="L26" s="41" t="n"/>
      <c r="M26" s="55" t="n"/>
      <c r="N26" s="41" t="n"/>
      <c r="O26" s="42">
        <f>IF(B26="","",N(F26)+N(H26)+N(J26)+N(L26)+N(N26))</f>
        <v/>
      </c>
      <c r="P26" s="56">
        <f>IF(B26="","",(F26&gt;Q6)+(H26&gt;Q6)+(J26&gt;Q6)+(L26&gt;Q6)+(N26&gt;Q6))</f>
        <v/>
      </c>
      <c r="Q26" s="57">
        <f>IF(OR(Q5="",F6=""),"",DATE(YEAR(Q5),MONTH(Q5)+F6,DAY(Q5)))</f>
        <v/>
      </c>
      <c r="R26" s="41" t="n"/>
      <c r="S26" s="42">
        <f>IF(OR(D26="",R26=""),"",MAX(0,D26-R26))</f>
        <v/>
      </c>
      <c r="T26" s="55" t="n"/>
    </row>
    <row r="27" ht="16" customHeight="1">
      <c r="A27" s="38" t="n">
        <v>17</v>
      </c>
      <c r="B27" s="39" t="n"/>
      <c r="C27" s="39" t="n"/>
      <c r="D27" s="41" t="n"/>
      <c r="E27" s="55" t="n"/>
      <c r="F27" s="41" t="n"/>
      <c r="G27" s="55" t="n"/>
      <c r="H27" s="41" t="n"/>
      <c r="I27" s="55" t="n"/>
      <c r="J27" s="41" t="n"/>
      <c r="K27" s="55" t="n"/>
      <c r="L27" s="41" t="n"/>
      <c r="M27" s="55" t="n"/>
      <c r="N27" s="41" t="n"/>
      <c r="O27" s="42">
        <f>IF(B27="","",N(F27)+N(H27)+N(J27)+N(L27)+N(N27))</f>
        <v/>
      </c>
      <c r="P27" s="56">
        <f>IF(B27="","",(F27&gt;Q6)+(H27&gt;Q6)+(J27&gt;Q6)+(L27&gt;Q6)+(N27&gt;Q6))</f>
        <v/>
      </c>
      <c r="Q27" s="57">
        <f>IF(OR(Q5="",F6=""),"",DATE(YEAR(Q5),MONTH(Q5)+F6,DAY(Q5)))</f>
        <v/>
      </c>
      <c r="R27" s="41" t="n"/>
      <c r="S27" s="42">
        <f>IF(OR(D27="",R27=""),"",MAX(0,D27-R27))</f>
        <v/>
      </c>
      <c r="T27" s="55" t="n"/>
    </row>
    <row r="28" ht="16" customHeight="1">
      <c r="A28" s="38" t="n">
        <v>18</v>
      </c>
      <c r="B28" s="39" t="n"/>
      <c r="C28" s="39" t="n"/>
      <c r="D28" s="41" t="n"/>
      <c r="E28" s="55" t="n"/>
      <c r="F28" s="41" t="n"/>
      <c r="G28" s="55" t="n"/>
      <c r="H28" s="41" t="n"/>
      <c r="I28" s="55" t="n"/>
      <c r="J28" s="41" t="n"/>
      <c r="K28" s="55" t="n"/>
      <c r="L28" s="41" t="n"/>
      <c r="M28" s="55" t="n"/>
      <c r="N28" s="41" t="n"/>
      <c r="O28" s="42">
        <f>IF(B28="","",N(F28)+N(H28)+N(J28)+N(L28)+N(N28))</f>
        <v/>
      </c>
      <c r="P28" s="56">
        <f>IF(B28="","",(F28&gt;Q6)+(H28&gt;Q6)+(J28&gt;Q6)+(L28&gt;Q6)+(N28&gt;Q6))</f>
        <v/>
      </c>
      <c r="Q28" s="57">
        <f>IF(OR(Q5="",F6=""),"",DATE(YEAR(Q5),MONTH(Q5)+F6,DAY(Q5)))</f>
        <v/>
      </c>
      <c r="R28" s="41" t="n"/>
      <c r="S28" s="42">
        <f>IF(OR(D28="",R28=""),"",MAX(0,D28-R28))</f>
        <v/>
      </c>
      <c r="T28" s="55" t="n"/>
    </row>
    <row r="29" ht="16" customHeight="1">
      <c r="A29" s="38" t="n">
        <v>19</v>
      </c>
      <c r="B29" s="39" t="n"/>
      <c r="C29" s="39" t="n"/>
      <c r="D29" s="41" t="n"/>
      <c r="E29" s="55" t="n"/>
      <c r="F29" s="41" t="n"/>
      <c r="G29" s="55" t="n"/>
      <c r="H29" s="41" t="n"/>
      <c r="I29" s="55" t="n"/>
      <c r="J29" s="41" t="n"/>
      <c r="K29" s="55" t="n"/>
      <c r="L29" s="41" t="n"/>
      <c r="M29" s="55" t="n"/>
      <c r="N29" s="41" t="n"/>
      <c r="O29" s="42">
        <f>IF(B29="","",N(F29)+N(H29)+N(J29)+N(L29)+N(N29))</f>
        <v/>
      </c>
      <c r="P29" s="56">
        <f>IF(B29="","",(F29&gt;Q6)+(H29&gt;Q6)+(J29&gt;Q6)+(L29&gt;Q6)+(N29&gt;Q6))</f>
        <v/>
      </c>
      <c r="Q29" s="57">
        <f>IF(OR(Q5="",F6=""),"",DATE(YEAR(Q5),MONTH(Q5)+F6,DAY(Q5)))</f>
        <v/>
      </c>
      <c r="R29" s="41" t="n"/>
      <c r="S29" s="42">
        <f>IF(OR(D29="",R29=""),"",MAX(0,D29-R29))</f>
        <v/>
      </c>
      <c r="T29" s="55" t="n"/>
    </row>
    <row r="30" ht="16" customHeight="1">
      <c r="A30" s="38" t="n">
        <v>20</v>
      </c>
      <c r="B30" s="39" t="n"/>
      <c r="C30" s="39" t="n"/>
      <c r="D30" s="41" t="n"/>
      <c r="E30" s="55" t="n"/>
      <c r="F30" s="41" t="n"/>
      <c r="G30" s="55" t="n"/>
      <c r="H30" s="41" t="n"/>
      <c r="I30" s="55" t="n"/>
      <c r="J30" s="41" t="n"/>
      <c r="K30" s="55" t="n"/>
      <c r="L30" s="41" t="n"/>
      <c r="M30" s="55" t="n"/>
      <c r="N30" s="41" t="n"/>
      <c r="O30" s="42">
        <f>IF(B30="","",N(F30)+N(H30)+N(J30)+N(L30)+N(N30))</f>
        <v/>
      </c>
      <c r="P30" s="56">
        <f>IF(B30="","",(F30&gt;Q6)+(H30&gt;Q6)+(J30&gt;Q6)+(L30&gt;Q6)+(N30&gt;Q6))</f>
        <v/>
      </c>
      <c r="Q30" s="57">
        <f>IF(OR(Q5="",F6=""),"",DATE(YEAR(Q5),MONTH(Q5)+F6,DAY(Q5)))</f>
        <v/>
      </c>
      <c r="R30" s="41" t="n"/>
      <c r="S30" s="42">
        <f>IF(OR(D30="",R30=""),"",MAX(0,D30-R30))</f>
        <v/>
      </c>
      <c r="T30" s="55" t="n"/>
    </row>
    <row r="31" ht="16" customHeight="1">
      <c r="A31" s="38" t="n">
        <v>21</v>
      </c>
      <c r="B31" s="39" t="n"/>
      <c r="C31" s="39" t="n"/>
      <c r="D31" s="41" t="n"/>
      <c r="E31" s="55" t="n"/>
      <c r="F31" s="41" t="n"/>
      <c r="G31" s="55" t="n"/>
      <c r="H31" s="41" t="n"/>
      <c r="I31" s="55" t="n"/>
      <c r="J31" s="41" t="n"/>
      <c r="K31" s="55" t="n"/>
      <c r="L31" s="41" t="n"/>
      <c r="M31" s="55" t="n"/>
      <c r="N31" s="41" t="n"/>
      <c r="O31" s="42">
        <f>IF(B31="","",N(F31)+N(H31)+N(J31)+N(L31)+N(N31))</f>
        <v/>
      </c>
      <c r="P31" s="56">
        <f>IF(B31="","",(F31&gt;Q6)+(H31&gt;Q6)+(J31&gt;Q6)+(L31&gt;Q6)+(N31&gt;Q6))</f>
        <v/>
      </c>
      <c r="Q31" s="57">
        <f>IF(OR(Q5="",F6=""),"",DATE(YEAR(Q5),MONTH(Q5)+F6,DAY(Q5)))</f>
        <v/>
      </c>
      <c r="R31" s="41" t="n"/>
      <c r="S31" s="42">
        <f>IF(OR(D31="",R31=""),"",MAX(0,D31-R31))</f>
        <v/>
      </c>
      <c r="T31" s="55" t="n"/>
    </row>
    <row r="32" ht="16" customHeight="1">
      <c r="A32" s="38" t="n">
        <v>22</v>
      </c>
      <c r="B32" s="39" t="n"/>
      <c r="C32" s="39" t="n"/>
      <c r="D32" s="41" t="n"/>
      <c r="E32" s="55" t="n"/>
      <c r="F32" s="41" t="n"/>
      <c r="G32" s="55" t="n"/>
      <c r="H32" s="41" t="n"/>
      <c r="I32" s="55" t="n"/>
      <c r="J32" s="41" t="n"/>
      <c r="K32" s="55" t="n"/>
      <c r="L32" s="41" t="n"/>
      <c r="M32" s="55" t="n"/>
      <c r="N32" s="41" t="n"/>
      <c r="O32" s="42">
        <f>IF(B32="","",N(F32)+N(H32)+N(J32)+N(L32)+N(N32))</f>
        <v/>
      </c>
      <c r="P32" s="56">
        <f>IF(B32="","",(F32&gt;Q6)+(H32&gt;Q6)+(J32&gt;Q6)+(L32&gt;Q6)+(N32&gt;Q6))</f>
        <v/>
      </c>
      <c r="Q32" s="57">
        <f>IF(OR(Q5="",F6=""),"",DATE(YEAR(Q5),MONTH(Q5)+F6,DAY(Q5)))</f>
        <v/>
      </c>
      <c r="R32" s="41" t="n"/>
      <c r="S32" s="42">
        <f>IF(OR(D32="",R32=""),"",MAX(0,D32-R32))</f>
        <v/>
      </c>
      <c r="T32" s="55" t="n"/>
    </row>
    <row r="33" ht="16" customHeight="1">
      <c r="A33" s="38" t="n">
        <v>23</v>
      </c>
      <c r="B33" s="39" t="n"/>
      <c r="C33" s="39" t="n"/>
      <c r="D33" s="41" t="n"/>
      <c r="E33" s="55" t="n"/>
      <c r="F33" s="41" t="n"/>
      <c r="G33" s="55" t="n"/>
      <c r="H33" s="41" t="n"/>
      <c r="I33" s="55" t="n"/>
      <c r="J33" s="41" t="n"/>
      <c r="K33" s="55" t="n"/>
      <c r="L33" s="41" t="n"/>
      <c r="M33" s="55" t="n"/>
      <c r="N33" s="41" t="n"/>
      <c r="O33" s="42">
        <f>IF(B33="","",N(F33)+N(H33)+N(J33)+N(L33)+N(N33))</f>
        <v/>
      </c>
      <c r="P33" s="56">
        <f>IF(B33="","",(F33&gt;Q6)+(H33&gt;Q6)+(J33&gt;Q6)+(L33&gt;Q6)+(N33&gt;Q6))</f>
        <v/>
      </c>
      <c r="Q33" s="57">
        <f>IF(OR(Q5="",F6=""),"",DATE(YEAR(Q5),MONTH(Q5)+F6,DAY(Q5)))</f>
        <v/>
      </c>
      <c r="R33" s="41" t="n"/>
      <c r="S33" s="42">
        <f>IF(OR(D33="",R33=""),"",MAX(0,D33-R33))</f>
        <v/>
      </c>
      <c r="T33" s="55" t="n"/>
    </row>
    <row r="34" ht="16" customHeight="1">
      <c r="A34" s="38" t="n">
        <v>24</v>
      </c>
      <c r="B34" s="39" t="n"/>
      <c r="C34" s="39" t="n"/>
      <c r="D34" s="41" t="n"/>
      <c r="E34" s="55" t="n"/>
      <c r="F34" s="41" t="n"/>
      <c r="G34" s="55" t="n"/>
      <c r="H34" s="41" t="n"/>
      <c r="I34" s="55" t="n"/>
      <c r="J34" s="41" t="n"/>
      <c r="K34" s="55" t="n"/>
      <c r="L34" s="41" t="n"/>
      <c r="M34" s="55" t="n"/>
      <c r="N34" s="41" t="n"/>
      <c r="O34" s="42">
        <f>IF(B34="","",N(F34)+N(H34)+N(J34)+N(L34)+N(N34))</f>
        <v/>
      </c>
      <c r="P34" s="56">
        <f>IF(B34="","",(F34&gt;Q6)+(H34&gt;Q6)+(J34&gt;Q6)+(L34&gt;Q6)+(N34&gt;Q6))</f>
        <v/>
      </c>
      <c r="Q34" s="57">
        <f>IF(OR(Q5="",F6=""),"",DATE(YEAR(Q5),MONTH(Q5)+F6,DAY(Q5)))</f>
        <v/>
      </c>
      <c r="R34" s="41" t="n"/>
      <c r="S34" s="42">
        <f>IF(OR(D34="",R34=""),"",MAX(0,D34-R34))</f>
        <v/>
      </c>
      <c r="T34" s="55" t="n"/>
    </row>
    <row r="35" ht="16" customHeight="1">
      <c r="A35" s="38" t="n">
        <v>25</v>
      </c>
      <c r="B35" s="39" t="n"/>
      <c r="C35" s="39" t="n"/>
      <c r="D35" s="41" t="n"/>
      <c r="E35" s="55" t="n"/>
      <c r="F35" s="41" t="n"/>
      <c r="G35" s="55" t="n"/>
      <c r="H35" s="41" t="n"/>
      <c r="I35" s="55" t="n"/>
      <c r="J35" s="41" t="n"/>
      <c r="K35" s="55" t="n"/>
      <c r="L35" s="41" t="n"/>
      <c r="M35" s="55" t="n"/>
      <c r="N35" s="41" t="n"/>
      <c r="O35" s="42">
        <f>IF(B35="","",N(F35)+N(H35)+N(J35)+N(L35)+N(N35))</f>
        <v/>
      </c>
      <c r="P35" s="56">
        <f>IF(B35="","",(F35&gt;Q6)+(H35&gt;Q6)+(J35&gt;Q6)+(L35&gt;Q6)+(N35&gt;Q6))</f>
        <v/>
      </c>
      <c r="Q35" s="57">
        <f>IF(OR(Q5="",F6=""),"",DATE(YEAR(Q5),MONTH(Q5)+F6,DAY(Q5)))</f>
        <v/>
      </c>
      <c r="R35" s="41" t="n"/>
      <c r="S35" s="42">
        <f>IF(OR(D35="",R35=""),"",MAX(0,D35-R35))</f>
        <v/>
      </c>
      <c r="T35" s="55" t="n"/>
    </row>
    <row r="36" ht="16" customHeight="1">
      <c r="A36" s="38" t="n">
        <v>26</v>
      </c>
      <c r="B36" s="39" t="n"/>
      <c r="C36" s="39" t="n"/>
      <c r="D36" s="41" t="n"/>
      <c r="E36" s="55" t="n"/>
      <c r="F36" s="41" t="n"/>
      <c r="G36" s="55" t="n"/>
      <c r="H36" s="41" t="n"/>
      <c r="I36" s="55" t="n"/>
      <c r="J36" s="41" t="n"/>
      <c r="K36" s="55" t="n"/>
      <c r="L36" s="41" t="n"/>
      <c r="M36" s="55" t="n"/>
      <c r="N36" s="41" t="n"/>
      <c r="O36" s="42">
        <f>IF(B36="","",N(F36)+N(H36)+N(J36)+N(L36)+N(N36))</f>
        <v/>
      </c>
      <c r="P36" s="56">
        <f>IF(B36="","",(F36&gt;Q6)+(H36&gt;Q6)+(J36&gt;Q6)+(L36&gt;Q6)+(N36&gt;Q6))</f>
        <v/>
      </c>
      <c r="Q36" s="57">
        <f>IF(OR(Q5="",F6=""),"",DATE(YEAR(Q5),MONTH(Q5)+F6,DAY(Q5)))</f>
        <v/>
      </c>
      <c r="R36" s="41" t="n"/>
      <c r="S36" s="42">
        <f>IF(OR(D36="",R36=""),"",MAX(0,D36-R36))</f>
        <v/>
      </c>
      <c r="T36" s="55" t="n"/>
    </row>
    <row r="37" ht="16" customHeight="1">
      <c r="A37" s="38" t="n">
        <v>27</v>
      </c>
      <c r="B37" s="39" t="n"/>
      <c r="C37" s="39" t="n"/>
      <c r="D37" s="41" t="n"/>
      <c r="E37" s="55" t="n"/>
      <c r="F37" s="41" t="n"/>
      <c r="G37" s="55" t="n"/>
      <c r="H37" s="41" t="n"/>
      <c r="I37" s="55" t="n"/>
      <c r="J37" s="41" t="n"/>
      <c r="K37" s="55" t="n"/>
      <c r="L37" s="41" t="n"/>
      <c r="M37" s="55" t="n"/>
      <c r="N37" s="41" t="n"/>
      <c r="O37" s="42">
        <f>IF(B37="","",N(F37)+N(H37)+N(J37)+N(L37)+N(N37))</f>
        <v/>
      </c>
      <c r="P37" s="56">
        <f>IF(B37="","",(F37&gt;Q6)+(H37&gt;Q6)+(J37&gt;Q6)+(L37&gt;Q6)+(N37&gt;Q6))</f>
        <v/>
      </c>
      <c r="Q37" s="57">
        <f>IF(OR(Q5="",F6=""),"",DATE(YEAR(Q5),MONTH(Q5)+F6,DAY(Q5)))</f>
        <v/>
      </c>
      <c r="R37" s="41" t="n"/>
      <c r="S37" s="42">
        <f>IF(OR(D37="",R37=""),"",MAX(0,D37-R37))</f>
        <v/>
      </c>
      <c r="T37" s="55" t="n"/>
    </row>
    <row r="38" ht="16" customHeight="1">
      <c r="A38" s="38" t="n">
        <v>28</v>
      </c>
      <c r="B38" s="39" t="n"/>
      <c r="C38" s="39" t="n"/>
      <c r="D38" s="41" t="n"/>
      <c r="E38" s="55" t="n"/>
      <c r="F38" s="41" t="n"/>
      <c r="G38" s="55" t="n"/>
      <c r="H38" s="41" t="n"/>
      <c r="I38" s="55" t="n"/>
      <c r="J38" s="41" t="n"/>
      <c r="K38" s="55" t="n"/>
      <c r="L38" s="41" t="n"/>
      <c r="M38" s="55" t="n"/>
      <c r="N38" s="41" t="n"/>
      <c r="O38" s="42">
        <f>IF(B38="","",N(F38)+N(H38)+N(J38)+N(L38)+N(N38))</f>
        <v/>
      </c>
      <c r="P38" s="56">
        <f>IF(B38="","",(F38&gt;Q6)+(H38&gt;Q6)+(J38&gt;Q6)+(L38&gt;Q6)+(N38&gt;Q6))</f>
        <v/>
      </c>
      <c r="Q38" s="57">
        <f>IF(OR(Q5="",F6=""),"",DATE(YEAR(Q5),MONTH(Q5)+F6,DAY(Q5)))</f>
        <v/>
      </c>
      <c r="R38" s="41" t="n"/>
      <c r="S38" s="42">
        <f>IF(OR(D38="",R38=""),"",MAX(0,D38-R38))</f>
        <v/>
      </c>
      <c r="T38" s="55" t="n"/>
    </row>
    <row r="39" ht="16" customHeight="1">
      <c r="A39" s="38" t="n">
        <v>29</v>
      </c>
      <c r="B39" s="39" t="n"/>
      <c r="C39" s="39" t="n"/>
      <c r="D39" s="41" t="n"/>
      <c r="E39" s="55" t="n"/>
      <c r="F39" s="41" t="n"/>
      <c r="G39" s="55" t="n"/>
      <c r="H39" s="41" t="n"/>
      <c r="I39" s="55" t="n"/>
      <c r="J39" s="41" t="n"/>
      <c r="K39" s="55" t="n"/>
      <c r="L39" s="41" t="n"/>
      <c r="M39" s="55" t="n"/>
      <c r="N39" s="41" t="n"/>
      <c r="O39" s="42">
        <f>IF(B39="","",N(F39)+N(H39)+N(J39)+N(L39)+N(N39))</f>
        <v/>
      </c>
      <c r="P39" s="56">
        <f>IF(B39="","",(F39&gt;Q6)+(H39&gt;Q6)+(J39&gt;Q6)+(L39&gt;Q6)+(N39&gt;Q6))</f>
        <v/>
      </c>
      <c r="Q39" s="57">
        <f>IF(OR(Q5="",F6=""),"",DATE(YEAR(Q5),MONTH(Q5)+F6,DAY(Q5)))</f>
        <v/>
      </c>
      <c r="R39" s="41" t="n"/>
      <c r="S39" s="42">
        <f>IF(OR(D39="",R39=""),"",MAX(0,D39-R39))</f>
        <v/>
      </c>
      <c r="T39" s="55" t="n"/>
    </row>
    <row r="40" ht="16" customHeight="1">
      <c r="A40" s="38" t="n">
        <v>30</v>
      </c>
      <c r="B40" s="39" t="n"/>
      <c r="C40" s="39" t="n"/>
      <c r="D40" s="41" t="n"/>
      <c r="E40" s="55" t="n"/>
      <c r="F40" s="41" t="n"/>
      <c r="G40" s="55" t="n"/>
      <c r="H40" s="41" t="n"/>
      <c r="I40" s="55" t="n"/>
      <c r="J40" s="41" t="n"/>
      <c r="K40" s="55" t="n"/>
      <c r="L40" s="41" t="n"/>
      <c r="M40" s="55" t="n"/>
      <c r="N40" s="41" t="n"/>
      <c r="O40" s="42">
        <f>IF(B40="","",N(F40)+N(H40)+N(J40)+N(L40)+N(N40))</f>
        <v/>
      </c>
      <c r="P40" s="56">
        <f>IF(B40="","",(F40&gt;Q6)+(H40&gt;Q6)+(J40&gt;Q6)+(L40&gt;Q6)+(N40&gt;Q6))</f>
        <v/>
      </c>
      <c r="Q40" s="57">
        <f>IF(OR(Q5="",F6=""),"",DATE(YEAR(Q5),MONTH(Q5)+F6,DAY(Q5)))</f>
        <v/>
      </c>
      <c r="R40" s="41" t="n"/>
      <c r="S40" s="42">
        <f>IF(OR(D40="",R40=""),"",MAX(0,D40-R40))</f>
        <v/>
      </c>
      <c r="T40" s="55" t="n"/>
    </row>
    <row r="41" ht="16" customHeight="1">
      <c r="A41" s="38" t="n">
        <v>31</v>
      </c>
      <c r="B41" s="39" t="n"/>
      <c r="C41" s="39" t="n"/>
      <c r="D41" s="41" t="n"/>
      <c r="E41" s="55" t="n"/>
      <c r="F41" s="41" t="n"/>
      <c r="G41" s="55" t="n"/>
      <c r="H41" s="41" t="n"/>
      <c r="I41" s="55" t="n"/>
      <c r="J41" s="41" t="n"/>
      <c r="K41" s="55" t="n"/>
      <c r="L41" s="41" t="n"/>
      <c r="M41" s="55" t="n"/>
      <c r="N41" s="41" t="n"/>
      <c r="O41" s="42">
        <f>IF(B41="","",N(F41)+N(H41)+N(J41)+N(L41)+N(N41))</f>
        <v/>
      </c>
      <c r="P41" s="56">
        <f>IF(B41="","",(F41&gt;Q6)+(H41&gt;Q6)+(J41&gt;Q6)+(L41&gt;Q6)+(N41&gt;Q6))</f>
        <v/>
      </c>
      <c r="Q41" s="57">
        <f>IF(OR(Q5="",F6=""),"",DATE(YEAR(Q5),MONTH(Q5)+F6,DAY(Q5)))</f>
        <v/>
      </c>
      <c r="R41" s="41" t="n"/>
      <c r="S41" s="42">
        <f>IF(OR(D41="",R41=""),"",MAX(0,D41-R41))</f>
        <v/>
      </c>
      <c r="T41" s="55" t="n"/>
    </row>
    <row r="42" ht="16" customHeight="1">
      <c r="A42" s="38" t="n">
        <v>32</v>
      </c>
      <c r="B42" s="39" t="n"/>
      <c r="C42" s="39" t="n"/>
      <c r="D42" s="41" t="n"/>
      <c r="E42" s="55" t="n"/>
      <c r="F42" s="41" t="n"/>
      <c r="G42" s="55" t="n"/>
      <c r="H42" s="41" t="n"/>
      <c r="I42" s="55" t="n"/>
      <c r="J42" s="41" t="n"/>
      <c r="K42" s="55" t="n"/>
      <c r="L42" s="41" t="n"/>
      <c r="M42" s="55" t="n"/>
      <c r="N42" s="41" t="n"/>
      <c r="O42" s="42">
        <f>IF(B42="","",N(F42)+N(H42)+N(J42)+N(L42)+N(N42))</f>
        <v/>
      </c>
      <c r="P42" s="56">
        <f>IF(B42="","",(F42&gt;Q6)+(H42&gt;Q6)+(J42&gt;Q6)+(L42&gt;Q6)+(N42&gt;Q6))</f>
        <v/>
      </c>
      <c r="Q42" s="57">
        <f>IF(OR(Q5="",F6=""),"",DATE(YEAR(Q5),MONTH(Q5)+F6,DAY(Q5)))</f>
        <v/>
      </c>
      <c r="R42" s="41" t="n"/>
      <c r="S42" s="42">
        <f>IF(OR(D42="",R42=""),"",MAX(0,D42-R42))</f>
        <v/>
      </c>
      <c r="T42" s="55" t="n"/>
    </row>
    <row r="43" ht="16" customHeight="1">
      <c r="A43" s="38" t="n">
        <v>33</v>
      </c>
      <c r="B43" s="39" t="n"/>
      <c r="C43" s="39" t="n"/>
      <c r="D43" s="41" t="n"/>
      <c r="E43" s="55" t="n"/>
      <c r="F43" s="41" t="n"/>
      <c r="G43" s="55" t="n"/>
      <c r="H43" s="41" t="n"/>
      <c r="I43" s="55" t="n"/>
      <c r="J43" s="41" t="n"/>
      <c r="K43" s="55" t="n"/>
      <c r="L43" s="41" t="n"/>
      <c r="M43" s="55" t="n"/>
      <c r="N43" s="41" t="n"/>
      <c r="O43" s="42">
        <f>IF(B43="","",N(F43)+N(H43)+N(J43)+N(L43)+N(N43))</f>
        <v/>
      </c>
      <c r="P43" s="56">
        <f>IF(B43="","",(F43&gt;Q6)+(H43&gt;Q6)+(J43&gt;Q6)+(L43&gt;Q6)+(N43&gt;Q6))</f>
        <v/>
      </c>
      <c r="Q43" s="57">
        <f>IF(OR(Q5="",F6=""),"",DATE(YEAR(Q5),MONTH(Q5)+F6,DAY(Q5)))</f>
        <v/>
      </c>
      <c r="R43" s="41" t="n"/>
      <c r="S43" s="42">
        <f>IF(OR(D43="",R43=""),"",MAX(0,D43-R43))</f>
        <v/>
      </c>
      <c r="T43" s="55" t="n"/>
    </row>
    <row r="44" ht="16" customHeight="1">
      <c r="A44" s="38" t="n">
        <v>34</v>
      </c>
      <c r="B44" s="39" t="n"/>
      <c r="C44" s="39" t="n"/>
      <c r="D44" s="41" t="n"/>
      <c r="E44" s="55" t="n"/>
      <c r="F44" s="41" t="n"/>
      <c r="G44" s="55" t="n"/>
      <c r="H44" s="41" t="n"/>
      <c r="I44" s="55" t="n"/>
      <c r="J44" s="41" t="n"/>
      <c r="K44" s="55" t="n"/>
      <c r="L44" s="41" t="n"/>
      <c r="M44" s="55" t="n"/>
      <c r="N44" s="41" t="n"/>
      <c r="O44" s="42">
        <f>IF(B44="","",N(F44)+N(H44)+N(J44)+N(L44)+N(N44))</f>
        <v/>
      </c>
      <c r="P44" s="56">
        <f>IF(B44="","",(F44&gt;Q6)+(H44&gt;Q6)+(J44&gt;Q6)+(L44&gt;Q6)+(N44&gt;Q6))</f>
        <v/>
      </c>
      <c r="Q44" s="57">
        <f>IF(OR(Q5="",F6=""),"",DATE(YEAR(Q5),MONTH(Q5)+F6,DAY(Q5)))</f>
        <v/>
      </c>
      <c r="R44" s="41" t="n"/>
      <c r="S44" s="42">
        <f>IF(OR(D44="",R44=""),"",MAX(0,D44-R44))</f>
        <v/>
      </c>
      <c r="T44" s="55" t="n"/>
    </row>
    <row r="45" ht="16" customHeight="1">
      <c r="A45" s="38" t="n">
        <v>35</v>
      </c>
      <c r="B45" s="39" t="n"/>
      <c r="C45" s="39" t="n"/>
      <c r="D45" s="41" t="n"/>
      <c r="E45" s="55" t="n"/>
      <c r="F45" s="41" t="n"/>
      <c r="G45" s="55" t="n"/>
      <c r="H45" s="41" t="n"/>
      <c r="I45" s="55" t="n"/>
      <c r="J45" s="41" t="n"/>
      <c r="K45" s="55" t="n"/>
      <c r="L45" s="41" t="n"/>
      <c r="M45" s="55" t="n"/>
      <c r="N45" s="41" t="n"/>
      <c r="O45" s="42">
        <f>IF(B45="","",N(F45)+N(H45)+N(J45)+N(L45)+N(N45))</f>
        <v/>
      </c>
      <c r="P45" s="56">
        <f>IF(B45="","",(F45&gt;Q6)+(H45&gt;Q6)+(J45&gt;Q6)+(L45&gt;Q6)+(N45&gt;Q6))</f>
        <v/>
      </c>
      <c r="Q45" s="57">
        <f>IF(OR(Q5="",F6=""),"",DATE(YEAR(Q5),MONTH(Q5)+F6,DAY(Q5)))</f>
        <v/>
      </c>
      <c r="R45" s="41" t="n"/>
      <c r="S45" s="42">
        <f>IF(OR(D45="",R45=""),"",MAX(0,D45-R45))</f>
        <v/>
      </c>
      <c r="T45" s="55" t="n"/>
    </row>
    <row r="46" ht="16" customHeight="1">
      <c r="A46" s="38" t="n">
        <v>36</v>
      </c>
      <c r="B46" s="39" t="n"/>
      <c r="C46" s="39" t="n"/>
      <c r="D46" s="41" t="n"/>
      <c r="E46" s="55" t="n"/>
      <c r="F46" s="41" t="n"/>
      <c r="G46" s="55" t="n"/>
      <c r="H46" s="41" t="n"/>
      <c r="I46" s="55" t="n"/>
      <c r="J46" s="41" t="n"/>
      <c r="K46" s="55" t="n"/>
      <c r="L46" s="41" t="n"/>
      <c r="M46" s="55" t="n"/>
      <c r="N46" s="41" t="n"/>
      <c r="O46" s="42">
        <f>IF(B46="","",N(F46)+N(H46)+N(J46)+N(L46)+N(N46))</f>
        <v/>
      </c>
      <c r="P46" s="56">
        <f>IF(B46="","",(F46&gt;Q6)+(H46&gt;Q6)+(J46&gt;Q6)+(L46&gt;Q6)+(N46&gt;Q6))</f>
        <v/>
      </c>
      <c r="Q46" s="57">
        <f>IF(OR(Q5="",F6=""),"",DATE(YEAR(Q5),MONTH(Q5)+F6,DAY(Q5)))</f>
        <v/>
      </c>
      <c r="R46" s="41" t="n"/>
      <c r="S46" s="42">
        <f>IF(OR(D46="",R46=""),"",MAX(0,D46-R46))</f>
        <v/>
      </c>
      <c r="T46" s="55" t="n"/>
    </row>
    <row r="47" ht="16" customHeight="1">
      <c r="A47" s="38" t="n">
        <v>37</v>
      </c>
      <c r="B47" s="39" t="n"/>
      <c r="C47" s="39" t="n"/>
      <c r="D47" s="41" t="n"/>
      <c r="E47" s="55" t="n"/>
      <c r="F47" s="41" t="n"/>
      <c r="G47" s="55" t="n"/>
      <c r="H47" s="41" t="n"/>
      <c r="I47" s="55" t="n"/>
      <c r="J47" s="41" t="n"/>
      <c r="K47" s="55" t="n"/>
      <c r="L47" s="41" t="n"/>
      <c r="M47" s="55" t="n"/>
      <c r="N47" s="41" t="n"/>
      <c r="O47" s="42">
        <f>IF(B47="","",N(F47)+N(H47)+N(J47)+N(L47)+N(N47))</f>
        <v/>
      </c>
      <c r="P47" s="56">
        <f>IF(B47="","",(F47&gt;Q6)+(H47&gt;Q6)+(J47&gt;Q6)+(L47&gt;Q6)+(N47&gt;Q6))</f>
        <v/>
      </c>
      <c r="Q47" s="57">
        <f>IF(OR(Q5="",F6=""),"",DATE(YEAR(Q5),MONTH(Q5)+F6,DAY(Q5)))</f>
        <v/>
      </c>
      <c r="R47" s="41" t="n"/>
      <c r="S47" s="42">
        <f>IF(OR(D47="",R47=""),"",MAX(0,D47-R47))</f>
        <v/>
      </c>
      <c r="T47" s="55" t="n"/>
    </row>
    <row r="48" ht="16" customHeight="1">
      <c r="A48" s="38" t="n">
        <v>38</v>
      </c>
      <c r="B48" s="39" t="n"/>
      <c r="C48" s="39" t="n"/>
      <c r="D48" s="41" t="n"/>
      <c r="E48" s="55" t="n"/>
      <c r="F48" s="41" t="n"/>
      <c r="G48" s="55" t="n"/>
      <c r="H48" s="41" t="n"/>
      <c r="I48" s="55" t="n"/>
      <c r="J48" s="41" t="n"/>
      <c r="K48" s="55" t="n"/>
      <c r="L48" s="41" t="n"/>
      <c r="M48" s="55" t="n"/>
      <c r="N48" s="41" t="n"/>
      <c r="O48" s="42">
        <f>IF(B48="","",N(F48)+N(H48)+N(J48)+N(L48)+N(N48))</f>
        <v/>
      </c>
      <c r="P48" s="56">
        <f>IF(B48="","",(F48&gt;Q6)+(H48&gt;Q6)+(J48&gt;Q6)+(L48&gt;Q6)+(N48&gt;Q6))</f>
        <v/>
      </c>
      <c r="Q48" s="57">
        <f>IF(OR(Q5="",F6=""),"",DATE(YEAR(Q5),MONTH(Q5)+F6,DAY(Q5)))</f>
        <v/>
      </c>
      <c r="R48" s="41" t="n"/>
      <c r="S48" s="42">
        <f>IF(OR(D48="",R48=""),"",MAX(0,D48-R48))</f>
        <v/>
      </c>
      <c r="T48" s="55" t="n"/>
    </row>
    <row r="49" ht="16" customHeight="1">
      <c r="A49" s="38" t="n">
        <v>39</v>
      </c>
      <c r="B49" s="39" t="n"/>
      <c r="C49" s="39" t="n"/>
      <c r="D49" s="41" t="n"/>
      <c r="E49" s="55" t="n"/>
      <c r="F49" s="41" t="n"/>
      <c r="G49" s="55" t="n"/>
      <c r="H49" s="41" t="n"/>
      <c r="I49" s="55" t="n"/>
      <c r="J49" s="41" t="n"/>
      <c r="K49" s="55" t="n"/>
      <c r="L49" s="41" t="n"/>
      <c r="M49" s="55" t="n"/>
      <c r="N49" s="41" t="n"/>
      <c r="O49" s="42">
        <f>IF(B49="","",N(F49)+N(H49)+N(J49)+N(L49)+N(N49))</f>
        <v/>
      </c>
      <c r="P49" s="56">
        <f>IF(B49="","",(F49&gt;Q6)+(H49&gt;Q6)+(J49&gt;Q6)+(L49&gt;Q6)+(N49&gt;Q6))</f>
        <v/>
      </c>
      <c r="Q49" s="57">
        <f>IF(OR(Q5="",F6=""),"",DATE(YEAR(Q5),MONTH(Q5)+F6,DAY(Q5)))</f>
        <v/>
      </c>
      <c r="R49" s="41" t="n"/>
      <c r="S49" s="42">
        <f>IF(OR(D49="",R49=""),"",MAX(0,D49-R49))</f>
        <v/>
      </c>
      <c r="T49" s="55" t="n"/>
    </row>
    <row r="50" ht="16" customHeight="1">
      <c r="A50" s="38" t="n">
        <v>40</v>
      </c>
      <c r="B50" s="39" t="n"/>
      <c r="C50" s="39" t="n"/>
      <c r="D50" s="41" t="n"/>
      <c r="E50" s="55" t="n"/>
      <c r="F50" s="41" t="n"/>
      <c r="G50" s="55" t="n"/>
      <c r="H50" s="41" t="n"/>
      <c r="I50" s="55" t="n"/>
      <c r="J50" s="41" t="n"/>
      <c r="K50" s="55" t="n"/>
      <c r="L50" s="41" t="n"/>
      <c r="M50" s="55" t="n"/>
      <c r="N50" s="41" t="n"/>
      <c r="O50" s="42">
        <f>IF(B50="","",N(F50)+N(H50)+N(J50)+N(L50)+N(N50))</f>
        <v/>
      </c>
      <c r="P50" s="56">
        <f>IF(B50="","",(F50&gt;Q6)+(H50&gt;Q6)+(J50&gt;Q6)+(L50&gt;Q6)+(N50&gt;Q6))</f>
        <v/>
      </c>
      <c r="Q50" s="57">
        <f>IF(OR(Q5="",F6=""),"",DATE(YEAR(Q5),MONTH(Q5)+F6,DAY(Q5)))</f>
        <v/>
      </c>
      <c r="R50" s="41" t="n"/>
      <c r="S50" s="42">
        <f>IF(OR(D50="",R50=""),"",MAX(0,D50-R50))</f>
        <v/>
      </c>
      <c r="T50" s="55" t="n"/>
    </row>
    <row r="52" ht="18" customHeight="1">
      <c r="A52" s="33" t="inlineStr">
        <is>
          <t>B · Özet  ·  B · Summary</t>
        </is>
      </c>
    </row>
    <row r="53" ht="18" customHeight="1">
      <c r="A53" s="44" t="inlineStr">
        <is>
          <t>Günlük telafi sınırını aşan gün (sıfır olmalı)  /  Days exceeding daily compensation limit (must be zero)</t>
        </is>
      </c>
      <c r="B53" s="27" t="n"/>
      <c r="C53" s="27" t="n"/>
      <c r="D53" s="27" t="n"/>
      <c r="E53" s="27" t="n"/>
      <c r="F53" s="45">
        <f>SUM(P11:P50)</f>
        <v/>
      </c>
      <c r="G53" s="27" t="n"/>
    </row>
    <row r="54" ht="18" customHeight="1">
      <c r="A54" s="44" t="inlineStr">
        <is>
          <t>Çalışılmayan süresi olup telafi planı girilmemiş çalışan  /  Employees with unworked time but no plan</t>
        </is>
      </c>
      <c r="B54" s="27" t="n"/>
      <c r="C54" s="27" t="n"/>
      <c r="D54" s="27" t="n"/>
      <c r="E54" s="27" t="n"/>
      <c r="F54" s="45">
        <f>SUMPRODUCT(--(D11:D50&lt;&gt;""),--(O11:O50=0))</f>
        <v/>
      </c>
      <c r="G54" s="27" t="n"/>
    </row>
    <row r="55" ht="18" customHeight="1">
      <c r="A55" s="44" t="inlineStr">
        <is>
          <t>Toplam kapatılamayan bakiye (saat)  /  Total unclosed balance (hours)</t>
        </is>
      </c>
      <c r="B55" s="27" t="n"/>
      <c r="C55" s="27" t="n"/>
      <c r="D55" s="27" t="n"/>
      <c r="E55" s="27" t="n"/>
      <c r="F55" s="46">
        <f>SUM(S11:S50)</f>
        <v/>
      </c>
      <c r="G55" s="27" t="n"/>
    </row>
    <row r="57" ht="60" customHeight="1">
      <c r="A57" s="47" t="inlineStr">
        <is>
          <t>KURAL · Telafi çalışması yasal süre içinde ve günlük 3 saati (toplam günlük 11 saati) aşmadan planlanır; tatil günlerinde telafi yapılmaz; telafi saatleri fazla çalışma sayılmaz ve zamsızdır; yasal süre içinde kapatılamayan bakiye ücretten kesilemez (IL-E03-2).
RULE · Compensatory work is planned within the statutory window without exceeding 3 hours per day (11 hours total); no compensation on holidays; compensatory hours are not overtime and carry no premium; a balance not closed within the window cannot be deducted from pay (IL-E03-2).</t>
        </is>
      </c>
      <c r="B57" s="48" t="n"/>
      <c r="C57" s="48" t="n"/>
      <c r="D57" s="48" t="n"/>
      <c r="E57" s="48" t="n"/>
      <c r="F57" s="48" t="n"/>
      <c r="G57" s="48" t="n"/>
      <c r="H57" s="48" t="n"/>
      <c r="I57" s="48" t="n"/>
      <c r="J57" s="48" t="n"/>
      <c r="K57" s="48" t="n"/>
      <c r="L57" s="48" t="n"/>
      <c r="M57" s="48" t="n"/>
      <c r="N57" s="48" t="n"/>
      <c r="O57" s="48" t="n"/>
      <c r="P57" s="48" t="n"/>
      <c r="Q57" s="48" t="n"/>
      <c r="R57" s="48" t="n"/>
      <c r="S57" s="48" t="n"/>
      <c r="T57" s="48" t="n"/>
    </row>
  </sheetData>
  <autoFilter ref="A9:T50"/>
  <mergeCells count="21">
    <mergeCell ref="F54:G54"/>
    <mergeCell ref="F4:J4"/>
    <mergeCell ref="F6:J6"/>
    <mergeCell ref="A6:E6"/>
    <mergeCell ref="A1:T1"/>
    <mergeCell ref="F55:G55"/>
    <mergeCell ref="A54:E54"/>
    <mergeCell ref="F5:J5"/>
    <mergeCell ref="A55:E55"/>
    <mergeCell ref="K4:P4"/>
    <mergeCell ref="K6:P6"/>
    <mergeCell ref="A5:E5"/>
    <mergeCell ref="A57:T57"/>
    <mergeCell ref="A2:T2"/>
    <mergeCell ref="Q5:T5"/>
    <mergeCell ref="A53:E53"/>
    <mergeCell ref="A4:E4"/>
    <mergeCell ref="Q4:T4"/>
    <mergeCell ref="K5:P5"/>
    <mergeCell ref="Q6:T6"/>
    <mergeCell ref="F53:G53"/>
  </mergeCells>
  <dataValidations count="1">
    <dataValidation sqref="F4" showDropDown="0" showInputMessage="0" showErrorMessage="1" allowBlank="1" errorTitle="Liste / List" error="Listeden seçiniz / Select from the list" type="list">
      <formula1>=LISTELER!$B$4:$B$6</formula1>
    </dataValidation>
  </dataValidations>
  <pageMargins left="0.4" right="0.4" top="0.5" bottom="0.5" header="0.5" footer="0.5"/>
  <pageSetup orientation="landscape" fitToHeight="0" fitToWidth="1"/>
  <headerFooter>
    <oddHeader/>
    <oddFooter>&amp;C&amp;8 IK-FR-24 · v1.0 · &amp;P / &amp;N&amp;R&amp;8 IK-PR-10 eki · Saklama: 10 yıl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141414"/>
    <outlinePr summaryBelow="1" summaryRight="1"/>
    <pageSetUpPr fitToPage="1"/>
  </sheetPr>
  <dimension ref="A1:F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50" customWidth="1" min="3" max="3"/>
    <col width="16" customWidth="1" min="4" max="4"/>
    <col width="14" customWidth="1" min="5" max="5"/>
    <col width="30" customWidth="1" min="6" max="6"/>
  </cols>
  <sheetData>
    <row r="1" ht="24" customHeight="1">
      <c r="A1" s="1" t="inlineStr">
        <is>
          <t>KONTROL KAPILARI · Formül esaslı doğrulama / CONTROL GATES · Formula-based validation</t>
        </is>
      </c>
      <c r="B1" s="2" t="n"/>
      <c r="C1" s="2" t="n"/>
      <c r="D1" s="2" t="n"/>
      <c r="E1" s="2" t="n"/>
      <c r="F1" s="2" t="n"/>
    </row>
    <row r="3" ht="22" customHeight="1">
      <c r="A3" s="35" t="inlineStr">
        <is>
          <t>#</t>
        </is>
      </c>
      <c r="B3" s="35" t="inlineStr">
        <is>
          <t>Kontrol (TR)</t>
        </is>
      </c>
      <c r="C3" s="35" t="inlineStr">
        <is>
          <t>Control (EN)</t>
        </is>
      </c>
      <c r="D3" s="35" t="inlineStr">
        <is>
          <t>Değer / Value</t>
        </is>
      </c>
      <c r="E3" s="35" t="inlineStr">
        <is>
          <t>Sonuç / Result</t>
        </is>
      </c>
      <c r="F3" s="35" t="inlineStr">
        <is>
          <t>Kural / Rule</t>
        </is>
      </c>
    </row>
    <row r="4" ht="30" customHeight="1">
      <c r="A4" s="58" t="n">
        <v>1</v>
      </c>
      <c r="B4" s="17" t="inlineStr">
        <is>
          <t>Plan tebliği dönem başlangıcından en az 7 gün önce</t>
        </is>
      </c>
      <c r="C4" s="18" t="inlineStr">
        <is>
          <t>Plan notified at least 7 days before period start</t>
        </is>
      </c>
      <c r="D4" s="59">
        <f>OR('01_DENKLESTIRME'!G59="",'01_DENKLESTIRME'!G59&gt;=7)</f>
        <v/>
      </c>
      <c r="E4" s="60">
        <f>IF(D4=TRUE,"GEÇTİ / PASS","KONTROL / CHECK")</f>
        <v/>
      </c>
      <c r="F4" s="61" t="inlineStr">
        <is>
          <t>Beklenen: GEÇTİ / Expected: PASS</t>
        </is>
      </c>
    </row>
    <row r="5" ht="30" customHeight="1">
      <c r="A5" s="58" t="n">
        <v>2</v>
      </c>
      <c r="B5" s="17" t="inlineStr">
        <is>
          <t>Hiçbir çalışanın plan ortalaması sınırı aşmıyor</t>
        </is>
      </c>
      <c r="C5" s="18" t="inlineStr">
        <is>
          <t>No employee's planned average exceeds the limit</t>
        </is>
      </c>
      <c r="D5" s="59">
        <f>'01_DENKLESTIRME'!G56=0</f>
        <v/>
      </c>
      <c r="E5" s="60">
        <f>IF(D5=TRUE,"GEÇTİ / PASS","KONTROL / CHECK")</f>
        <v/>
      </c>
      <c r="F5" s="61" t="inlineStr">
        <is>
          <t>Beklenen: GEÇTİ / Expected: PASS</t>
        </is>
      </c>
    </row>
    <row r="6" ht="30" customHeight="1">
      <c r="A6" s="58" t="n">
        <v>3</v>
      </c>
      <c r="B6" s="17" t="inlineStr">
        <is>
          <t>Günlük telafi sınırını aşan gün yok</t>
        </is>
      </c>
      <c r="C6" s="18" t="inlineStr">
        <is>
          <t>No day exceeds the daily compensation limit</t>
        </is>
      </c>
      <c r="D6" s="59">
        <f>'02_TELAFI'!F53=0</f>
        <v/>
      </c>
      <c r="E6" s="60">
        <f>IF(D6=TRUE,"GEÇTİ / PASS","KONTROL / CHECK")</f>
        <v/>
      </c>
      <c r="F6" s="61" t="inlineStr">
        <is>
          <t>Beklenen: GEÇTİ / Expected: PASS</t>
        </is>
      </c>
    </row>
    <row r="7" ht="30" customHeight="1">
      <c r="A7" s="58" t="n">
        <v>4</v>
      </c>
      <c r="B7" s="17" t="inlineStr">
        <is>
          <t>Çalışılmayan süresi olan her çalışanın telafi planı var</t>
        </is>
      </c>
      <c r="C7" s="18" t="inlineStr">
        <is>
          <t>Every employee with unworked time has a plan</t>
        </is>
      </c>
      <c r="D7" s="59">
        <f>'02_TELAFI'!F54=0</f>
        <v/>
      </c>
      <c r="E7" s="60">
        <f>IF(D7=TRUE,"GEÇTİ / PASS","KONTROL / CHECK")</f>
        <v/>
      </c>
      <c r="F7" s="61" t="inlineStr">
        <is>
          <t>Beklenen: GEÇTİ / Expected: PASS</t>
        </is>
      </c>
    </row>
    <row r="9" ht="24" customHeight="1">
      <c r="B9" s="62" t="inlineStr">
        <is>
          <t>GENEL SONUÇ / OVERALL RESULT</t>
        </is>
      </c>
      <c r="C9" s="27" t="n"/>
      <c r="D9" s="63">
        <f>COUNTIF(E4:E7,"GEÇTİ / PASS")&amp;" / "&amp;COUNTA(E4:E7)</f>
        <v/>
      </c>
      <c r="E9" s="64">
        <f>IF(COUNTIF(E4:E7,"GEÇTİ / PASS")=COUNTA(E4:E7),"GEÇTİ / PASS","KONTROL / CHECK")</f>
        <v/>
      </c>
    </row>
  </sheetData>
  <mergeCells count="2">
    <mergeCell ref="B9:C9"/>
    <mergeCell ref="A1:F1"/>
  </mergeCells>
  <conditionalFormatting sqref="E4:E7">
    <cfRule type="cellIs" priority="1" operator="equal" dxfId="0">
      <formula>"KONTROL / CHECK"</formula>
    </cfRule>
    <cfRule type="cellIs" priority="2" operator="equal" dxfId="1">
      <formula>"GEÇTİ / PASS"</formula>
    </cfRule>
  </conditionalFormatting>
  <conditionalFormatting sqref="E9">
    <cfRule type="cellIs" priority="3" operator="equal" dxfId="2">
      <formula>"KONTROL / CHECK"</formula>
    </cfRule>
  </conditionalFormatting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tabColor rgb="00141414"/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</cols>
  <sheetData>
    <row r="1" ht="18" customHeight="1">
      <c r="A1" s="26" t="inlineStr">
        <is>
          <t>LİSTELER · Veri doğrulama kaynakları / LISTS · Data validation sources</t>
        </is>
      </c>
      <c r="B1" s="4" t="n"/>
      <c r="C1" s="4" t="n"/>
      <c r="D1" s="4" t="n"/>
    </row>
    <row r="3">
      <c r="A3" s="65" t="inlineStr">
        <is>
          <t>ONAY</t>
        </is>
      </c>
      <c r="B3" s="65" t="inlineStr">
        <is>
          <t>TELAFI_NEDEN</t>
        </is>
      </c>
      <c r="C3" s="65" t="inlineStr">
        <is>
          <t>EVET_HAYIR</t>
        </is>
      </c>
      <c r="D3" s="65" t="inlineStr">
        <is>
          <t>ROL</t>
        </is>
      </c>
    </row>
    <row r="4">
      <c r="A4" s="66" t="inlineStr">
        <is>
          <t>Onay verdi / Consented</t>
        </is>
      </c>
      <c r="B4" s="66" t="inlineStr">
        <is>
          <t>Zorunlu neden — işin durması / Compelling reason — stoppage</t>
        </is>
      </c>
      <c r="C4" s="66" t="inlineStr">
        <is>
          <t>Evet / Yes</t>
        </is>
      </c>
      <c r="D4" s="66" t="inlineStr">
        <is>
          <t>YK · Yönetim Kurulu / YK · Board of Directors</t>
        </is>
      </c>
    </row>
    <row r="5">
      <c r="A5" s="66" t="inlineStr">
        <is>
          <t>Onay vermedi — normal düzen / Did not consent — normal pattern</t>
        </is>
      </c>
      <c r="B5" s="66" t="inlineStr">
        <is>
          <t>Tatil öncesi / sonrası işyerinin tatili / Closure before / after a holiday</t>
        </is>
      </c>
      <c r="C5" s="66" t="inlineStr">
        <is>
          <t>Hayır / No</t>
        </is>
      </c>
      <c r="D5" s="66" t="inlineStr">
        <is>
          <t>GM · Genel Müdür / GM · General Manager</t>
        </is>
      </c>
    </row>
    <row r="6">
      <c r="B6" s="66" t="inlineStr">
        <is>
          <t>Çalışan talebiyle izin / Leave at employee's request</t>
        </is>
      </c>
      <c r="C6" s="66" t="inlineStr">
        <is>
          <t>Uygulanamaz / Not applicable</t>
        </is>
      </c>
      <c r="D6" s="66" t="inlineStr">
        <is>
          <t>İKY · İK Yöneticisi / İKY · HR Manager</t>
        </is>
      </c>
    </row>
    <row r="7">
      <c r="D7" s="66" t="inlineStr">
        <is>
          <t>İKU · İK Uzmanı / İKU · HR Specialist</t>
        </is>
      </c>
    </row>
    <row r="8">
      <c r="D8" s="66" t="inlineStr">
        <is>
          <t>BY · Bölüm Yöneticisi / BY · Line Manager</t>
        </is>
      </c>
    </row>
    <row r="9">
      <c r="D9" s="66" t="inlineStr">
        <is>
          <t>FM · Finans ve Muhasebe Yöneticisi / FM · Finance and Accounting Manager</t>
        </is>
      </c>
    </row>
    <row r="10">
      <c r="D10" s="66" t="inlineStr">
        <is>
          <t>HS · Hizmet Sağlayıcı (Bordro) / HS · Payroll Service Provider</t>
        </is>
      </c>
    </row>
    <row r="11">
      <c r="D11" s="66" t="inlineStr">
        <is>
          <t>BT · Bilgi Teknolojileri / BT · Information Technology</t>
        </is>
      </c>
    </row>
    <row r="12">
      <c r="D12" s="66" t="inlineStr">
        <is>
          <t>İSG · İş Sağlığı ve Güvenliği / İSG · Occupational Health and Safety</t>
        </is>
      </c>
    </row>
    <row r="13">
      <c r="D13" s="66" t="inlineStr">
        <is>
          <t>HK · Hukuk Müşavirliği / HK · Legal Counsel</t>
        </is>
      </c>
    </row>
    <row r="14">
      <c r="D14" s="66" t="inlineStr">
        <is>
          <t>ÇLŞ · Çalışan / ÇLŞ · Employee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2026-09-23T22:58:26Z</dcterms:created>
  <dcterms:modified xmlns:dcterms="http://purl.org/dc/terms/" xmlns:xsi="http://www.w3.org/2001/XMLSchema-instance" xsi:type="dcterms:W3CDTF">2026-09-23T22:58:27Z</dcterms:modified>
</cp:coreProperties>
</file>